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чий Стол\ДУМА РМО\Дума 2020\июль\Внесение изм в бюджет Июль\"/>
    </mc:Choice>
  </mc:AlternateContent>
  <bookViews>
    <workbookView xWindow="0" yWindow="0" windowWidth="28800" windowHeight="11700" activeTab="3"/>
  </bookViews>
  <sheets>
    <sheet name="прил№1 " sheetId="39" r:id="rId1"/>
    <sheet name="Прил №5" sheetId="34" r:id="rId2"/>
    <sheet name="Прил №6," sheetId="40" r:id="rId3"/>
    <sheet name="Прил №7" sheetId="36" r:id="rId4"/>
    <sheet name="Прил №8" sheetId="38" r:id="rId5"/>
    <sheet name="прил №9" sheetId="41" r:id="rId6"/>
  </sheets>
  <externalReferences>
    <externalReference r:id="rId7"/>
  </externalReferences>
  <definedNames>
    <definedName name="_xlnm._FilterDatabase" localSheetId="1" hidden="1">'Прил №5'!$A$1:$E$43</definedName>
    <definedName name="_xlnm._FilterDatabase" localSheetId="2" hidden="1">'Прил №6,'!$A$1:$F$46</definedName>
    <definedName name="_xlnm._FilterDatabase" localSheetId="3" hidden="1">'Прил №7'!$A$1:$G$171</definedName>
    <definedName name="_xlnm._FilterDatabase" localSheetId="4" hidden="1">'Прил №8'!$A$1:$G$164</definedName>
    <definedName name="_xlnm.Print_Titles" localSheetId="1">'Прил №5'!$11:$11</definedName>
    <definedName name="_xlnm.Print_Titles" localSheetId="2">'Прил №6,'!$11:$11</definedName>
    <definedName name="_xlnm.Print_Titles" localSheetId="3">'Прил №7'!$11:$11</definedName>
    <definedName name="_xlnm.Print_Titles" localSheetId="4">'Прил №8'!$11:$11</definedName>
    <definedName name="_xlnm.Print_Area" localSheetId="1">'Прил №5'!$A$1:$E$35</definedName>
    <definedName name="_xlnm.Print_Area" localSheetId="2">'Прил №6,'!$A$1:$F$38</definedName>
    <definedName name="_xlnm.Print_Area" localSheetId="4">'Прил №8'!$A$1:$H$153</definedName>
    <definedName name="_xlnm.Print_Area" localSheetId="0">'прил№1 '!$A$1:$C$100</definedName>
  </definedNames>
  <calcPr calcId="162913" fullPrecision="0"/>
</workbook>
</file>

<file path=xl/calcChain.xml><?xml version="1.0" encoding="utf-8"?>
<calcChain xmlns="http://schemas.openxmlformats.org/spreadsheetml/2006/main">
  <c r="C34" i="41" l="1"/>
  <c r="C33" i="41" s="1"/>
  <c r="C32" i="41" s="1"/>
  <c r="C31" i="41" s="1"/>
  <c r="C27" i="41"/>
  <c r="C26" i="41"/>
  <c r="C25" i="41" s="1"/>
  <c r="C23" i="41"/>
  <c r="C21" i="41"/>
  <c r="C20" i="41"/>
  <c r="C19" i="41" s="1"/>
  <c r="C17" i="41"/>
  <c r="C16" i="41"/>
  <c r="C14" i="41"/>
  <c r="C13" i="41"/>
  <c r="C12" i="41"/>
  <c r="E37" i="40" l="1"/>
  <c r="E38" i="40"/>
  <c r="E24" i="40"/>
  <c r="E25" i="40"/>
  <c r="E27" i="40"/>
  <c r="E30" i="40"/>
  <c r="E31" i="40"/>
  <c r="E32" i="40"/>
  <c r="F38" i="40"/>
  <c r="F37" i="40"/>
  <c r="F36" i="40"/>
  <c r="E36" i="40"/>
  <c r="F35" i="40"/>
  <c r="E35" i="40"/>
  <c r="E34" i="40"/>
  <c r="E33" i="40"/>
  <c r="F32" i="40"/>
  <c r="F31" i="40"/>
  <c r="F30" i="40"/>
  <c r="E29" i="40"/>
  <c r="F28" i="40"/>
  <c r="E28" i="40"/>
  <c r="F27" i="40"/>
  <c r="E26" i="40"/>
  <c r="F25" i="40"/>
  <c r="F24" i="40"/>
  <c r="F23" i="40"/>
  <c r="E23" i="40"/>
  <c r="E22" i="40" s="1"/>
  <c r="E13" i="40" s="1"/>
  <c r="F22" i="40"/>
  <c r="F13" i="40" s="1"/>
  <c r="F21" i="40"/>
  <c r="E21" i="40"/>
  <c r="F20" i="40"/>
  <c r="E20" i="40"/>
  <c r="F19" i="40"/>
  <c r="E19" i="40"/>
  <c r="F18" i="40"/>
  <c r="F17" i="40"/>
  <c r="E17" i="40"/>
  <c r="F16" i="40"/>
  <c r="E16" i="40"/>
  <c r="F15" i="40"/>
  <c r="E15" i="40"/>
  <c r="F14" i="40"/>
  <c r="E14" i="40"/>
  <c r="C92" i="39" l="1"/>
  <c r="C91" i="39" s="1"/>
  <c r="C89" i="39"/>
  <c r="C87" i="39"/>
  <c r="C86" i="39" s="1"/>
  <c r="C85" i="39"/>
  <c r="C81" i="39"/>
  <c r="C80" i="39"/>
  <c r="C77" i="39"/>
  <c r="C73" i="39"/>
  <c r="C72" i="39"/>
  <c r="C70" i="39"/>
  <c r="C69" i="39"/>
  <c r="C67" i="39"/>
  <c r="C64" i="39" s="1"/>
  <c r="C62" i="39"/>
  <c r="C61" i="39"/>
  <c r="C59" i="39"/>
  <c r="C58" i="39"/>
  <c r="C57" i="39"/>
  <c r="C55" i="39"/>
  <c r="C54" i="39"/>
  <c r="C52" i="39"/>
  <c r="C51" i="39"/>
  <c r="C50" i="39"/>
  <c r="C48" i="39"/>
  <c r="C47" i="39" s="1"/>
  <c r="C45" i="39"/>
  <c r="C41" i="39"/>
  <c r="C40" i="39"/>
  <c r="C39" i="39" s="1"/>
  <c r="C37" i="39"/>
  <c r="C36" i="39"/>
  <c r="C34" i="39"/>
  <c r="C32" i="39"/>
  <c r="C31" i="39"/>
  <c r="C26" i="39" s="1"/>
  <c r="C29" i="39"/>
  <c r="C27" i="39"/>
  <c r="C24" i="39"/>
  <c r="C19" i="39"/>
  <c r="C18" i="39"/>
  <c r="C12" i="39"/>
  <c r="C11" i="39"/>
  <c r="C76" i="39" l="1"/>
  <c r="C75" i="39" s="1"/>
  <c r="C10" i="39"/>
  <c r="C44" i="39"/>
  <c r="C43" i="39" s="1"/>
  <c r="C94" i="39" l="1"/>
  <c r="E21" i="34" l="1"/>
  <c r="G64" i="36"/>
  <c r="G69" i="36"/>
  <c r="G71" i="36"/>
  <c r="G70" i="36" s="1"/>
  <c r="H114" i="38"/>
  <c r="H119" i="38"/>
  <c r="H152" i="38"/>
  <c r="H151" i="38" s="1"/>
  <c r="G152" i="38"/>
  <c r="G151" i="38" s="1"/>
  <c r="H150" i="38"/>
  <c r="H149" i="38" s="1"/>
  <c r="H148" i="38" s="1"/>
  <c r="H147" i="38" s="1"/>
  <c r="H145" i="38"/>
  <c r="H144" i="38" s="1"/>
  <c r="H143" i="38" s="1"/>
  <c r="H142" i="38" s="1"/>
  <c r="H141" i="38" s="1"/>
  <c r="H140" i="38" s="1"/>
  <c r="G145" i="38"/>
  <c r="G144" i="38" s="1"/>
  <c r="G143" i="38" s="1"/>
  <c r="G142" i="38" s="1"/>
  <c r="G141" i="38" s="1"/>
  <c r="G140" i="38" s="1"/>
  <c r="H138" i="38"/>
  <c r="H137" i="38" s="1"/>
  <c r="H136" i="38" s="1"/>
  <c r="H135" i="38" s="1"/>
  <c r="H134" i="38" s="1"/>
  <c r="G138" i="38"/>
  <c r="G137" i="38" s="1"/>
  <c r="G136" i="38" s="1"/>
  <c r="G135" i="38" s="1"/>
  <c r="G134" i="38" s="1"/>
  <c r="H124" i="38"/>
  <c r="H123" i="38" s="1"/>
  <c r="H122" i="38" s="1"/>
  <c r="H121" i="38" s="1"/>
  <c r="G124" i="38"/>
  <c r="G123" i="38" s="1"/>
  <c r="G122" i="38" s="1"/>
  <c r="G121" i="38" s="1"/>
  <c r="H117" i="38"/>
  <c r="H116" i="38" s="1"/>
  <c r="H115" i="38" s="1"/>
  <c r="G116" i="38"/>
  <c r="G115" i="38"/>
  <c r="H111" i="38"/>
  <c r="G111" i="38"/>
  <c r="H109" i="38"/>
  <c r="G109" i="38"/>
  <c r="H108" i="38"/>
  <c r="H107" i="38" s="1"/>
  <c r="G108" i="38"/>
  <c r="G107" i="38"/>
  <c r="H105" i="38"/>
  <c r="G105" i="38"/>
  <c r="G104" i="38" s="1"/>
  <c r="G103" i="38" s="1"/>
  <c r="G102" i="38" s="1"/>
  <c r="H104" i="38"/>
  <c r="H103" i="38" s="1"/>
  <c r="H102" i="38" s="1"/>
  <c r="G100" i="38"/>
  <c r="H98" i="38"/>
  <c r="G98" i="38"/>
  <c r="H96" i="38"/>
  <c r="H95" i="38" s="1"/>
  <c r="G96" i="38"/>
  <c r="G95" i="38"/>
  <c r="H93" i="38"/>
  <c r="H92" i="38" s="1"/>
  <c r="H91" i="38" s="1"/>
  <c r="H90" i="38" s="1"/>
  <c r="H89" i="38" s="1"/>
  <c r="H88" i="38" s="1"/>
  <c r="G93" i="38"/>
  <c r="G92" i="38"/>
  <c r="G91" i="38" s="1"/>
  <c r="G90" i="38" s="1"/>
  <c r="G89" i="38" s="1"/>
  <c r="G88" i="38" s="1"/>
  <c r="H86" i="38"/>
  <c r="H85" i="38" s="1"/>
  <c r="H84" i="38" s="1"/>
  <c r="H83" i="38" s="1"/>
  <c r="G86" i="38"/>
  <c r="G85" i="38" s="1"/>
  <c r="G84" i="38" s="1"/>
  <c r="G83" i="38" s="1"/>
  <c r="H80" i="38"/>
  <c r="H79" i="38" s="1"/>
  <c r="H78" i="38" s="1"/>
  <c r="H77" i="38" s="1"/>
  <c r="H76" i="38" s="1"/>
  <c r="H75" i="38" s="1"/>
  <c r="G80" i="38"/>
  <c r="G79" i="38"/>
  <c r="G78" i="38" s="1"/>
  <c r="G77" i="38" s="1"/>
  <c r="G76" i="38" s="1"/>
  <c r="G75" i="38" s="1"/>
  <c r="H73" i="38"/>
  <c r="H72" i="38" s="1"/>
  <c r="H71" i="38" s="1"/>
  <c r="H70" i="38" s="1"/>
  <c r="H69" i="38" s="1"/>
  <c r="H68" i="38" s="1"/>
  <c r="G73" i="38"/>
  <c r="G72" i="38" s="1"/>
  <c r="G71" i="38" s="1"/>
  <c r="G70" i="38" s="1"/>
  <c r="G69" i="38" s="1"/>
  <c r="G68" i="38" s="1"/>
  <c r="H66" i="38"/>
  <c r="H65" i="38" s="1"/>
  <c r="H64" i="38" s="1"/>
  <c r="H63" i="38" s="1"/>
  <c r="G66" i="38"/>
  <c r="G65" i="38" s="1"/>
  <c r="G64" i="38" s="1"/>
  <c r="G63" i="38" s="1"/>
  <c r="H59" i="38"/>
  <c r="H58" i="38" s="1"/>
  <c r="H57" i="38" s="1"/>
  <c r="H56" i="38" s="1"/>
  <c r="H55" i="38" s="1"/>
  <c r="H54" i="38" s="1"/>
  <c r="G59" i="38"/>
  <c r="G58" i="38" s="1"/>
  <c r="G57" i="38" s="1"/>
  <c r="G56" i="38" s="1"/>
  <c r="G55" i="38" s="1"/>
  <c r="G54" i="38" s="1"/>
  <c r="H52" i="38"/>
  <c r="H51" i="38" s="1"/>
  <c r="G52" i="38"/>
  <c r="G51" i="38" s="1"/>
  <c r="H50" i="38"/>
  <c r="H48" i="38" s="1"/>
  <c r="H46" i="38"/>
  <c r="H45" i="38" s="1"/>
  <c r="G46" i="38"/>
  <c r="G45" i="38"/>
  <c r="H43" i="38"/>
  <c r="G43" i="38"/>
  <c r="G42" i="38" s="1"/>
  <c r="H42" i="38"/>
  <c r="H33" i="38"/>
  <c r="H32" i="38" s="1"/>
  <c r="G33" i="38"/>
  <c r="G32" i="38" s="1"/>
  <c r="H31" i="38"/>
  <c r="H30" i="38" s="1"/>
  <c r="H29" i="38" s="1"/>
  <c r="H26" i="38"/>
  <c r="H24" i="38" s="1"/>
  <c r="H23" i="38" s="1"/>
  <c r="H22" i="38" s="1"/>
  <c r="G26" i="38"/>
  <c r="G25" i="38"/>
  <c r="G24" i="38"/>
  <c r="G23" i="38" s="1"/>
  <c r="G22" i="38" s="1"/>
  <c r="H19" i="38"/>
  <c r="G19" i="38"/>
  <c r="G18" i="38" s="1"/>
  <c r="G17" i="38" s="1"/>
  <c r="G16" i="38" s="1"/>
  <c r="G15" i="38" s="1"/>
  <c r="H18" i="38"/>
  <c r="H17" i="38" s="1"/>
  <c r="H16" i="38" s="1"/>
  <c r="H15" i="38" s="1"/>
  <c r="G114" i="38" l="1"/>
  <c r="G113" i="38" s="1"/>
  <c r="H14" i="38"/>
  <c r="H94" i="38"/>
  <c r="H81" i="38" s="1"/>
  <c r="H82" i="38"/>
  <c r="H113" i="38"/>
  <c r="G94" i="38"/>
  <c r="G81" i="38" s="1"/>
  <c r="G82" i="38"/>
  <c r="H25" i="38"/>
  <c r="H49" i="38"/>
  <c r="G31" i="38"/>
  <c r="G30" i="38" s="1"/>
  <c r="G29" i="38" s="1"/>
  <c r="G50" i="38"/>
  <c r="G150" i="38"/>
  <c r="G149" i="38" s="1"/>
  <c r="G148" i="38" s="1"/>
  <c r="G147" i="38" s="1"/>
  <c r="H13" i="38" l="1"/>
  <c r="G48" i="38"/>
  <c r="G14" i="38" s="1"/>
  <c r="G13" i="38" s="1"/>
  <c r="G49" i="38"/>
  <c r="G141" i="36" l="1"/>
  <c r="G120" i="36" l="1"/>
  <c r="G119" i="36" s="1"/>
  <c r="G104" i="36" l="1"/>
  <c r="G74" i="36"/>
  <c r="G73" i="36"/>
  <c r="G113" i="36" l="1"/>
  <c r="G108" i="36" l="1"/>
  <c r="G67" i="36" l="1"/>
  <c r="G126" i="36" l="1"/>
  <c r="G125" i="36" s="1"/>
  <c r="G26" i="36" l="1"/>
  <c r="G25" i="36" s="1"/>
  <c r="G23" i="36" l="1"/>
  <c r="G22" i="36" s="1"/>
  <c r="G145" i="36" l="1"/>
  <c r="G143" i="36" s="1"/>
  <c r="G152" i="36" l="1"/>
  <c r="G151" i="36" s="1"/>
  <c r="G150" i="36" s="1"/>
  <c r="G47" i="36" l="1"/>
  <c r="G46" i="36" s="1"/>
  <c r="G106" i="36"/>
  <c r="G103" i="36" s="1"/>
  <c r="G131" i="36"/>
  <c r="G117" i="36"/>
  <c r="E17" i="34" l="1"/>
  <c r="G112" i="36"/>
  <c r="G111" i="36" s="1"/>
  <c r="G159" i="36"/>
  <c r="G157" i="36" s="1"/>
  <c r="G156" i="36" s="1"/>
  <c r="G155" i="36" s="1"/>
  <c r="G149" i="36"/>
  <c r="G148" i="36" s="1"/>
  <c r="G147" i="36" s="1"/>
  <c r="G124" i="36"/>
  <c r="G116" i="36"/>
  <c r="G115" i="36" s="1"/>
  <c r="G101" i="36"/>
  <c r="G100" i="36" s="1"/>
  <c r="G99" i="36" s="1"/>
  <c r="G98" i="36" s="1"/>
  <c r="G97" i="36" s="1"/>
  <c r="G96" i="36" s="1"/>
  <c r="G94" i="36"/>
  <c r="G93" i="36" s="1"/>
  <c r="G91" i="36" s="1"/>
  <c r="G90" i="36" s="1"/>
  <c r="G88" i="36"/>
  <c r="G87" i="36" s="1"/>
  <c r="G86" i="36" s="1"/>
  <c r="G85" i="36" s="1"/>
  <c r="G84" i="36" s="1"/>
  <c r="G83" i="36" s="1"/>
  <c r="G81" i="36"/>
  <c r="G80" i="36" s="1"/>
  <c r="G79" i="36" s="1"/>
  <c r="G78" i="36" s="1"/>
  <c r="G77" i="36" s="1"/>
  <c r="G76" i="36" s="1"/>
  <c r="G53" i="36"/>
  <c r="G51" i="36" s="1"/>
  <c r="G44" i="36"/>
  <c r="G43" i="36" s="1"/>
  <c r="G33" i="36"/>
  <c r="G154" i="36" l="1"/>
  <c r="E32" i="34"/>
  <c r="E24" i="34"/>
  <c r="E33" i="34"/>
  <c r="E35" i="34"/>
  <c r="G60" i="36"/>
  <c r="G59" i="36" s="1"/>
  <c r="G58" i="36" s="1"/>
  <c r="G57" i="36" s="1"/>
  <c r="G56" i="36" s="1"/>
  <c r="G110" i="36"/>
  <c r="G102" i="36" s="1"/>
  <c r="G89" i="36" s="1"/>
  <c r="G130" i="36"/>
  <c r="G129" i="36" s="1"/>
  <c r="G128" i="36" s="1"/>
  <c r="G123" i="36" s="1"/>
  <c r="G158" i="36"/>
  <c r="G52" i="36"/>
  <c r="G18" i="36"/>
  <c r="G17" i="36" s="1"/>
  <c r="G16" i="36" s="1"/>
  <c r="G15" i="36" s="1"/>
  <c r="G14" i="36" s="1"/>
  <c r="G50" i="36"/>
  <c r="G49" i="36"/>
  <c r="E18" i="34" s="1"/>
  <c r="E14" i="34" l="1"/>
  <c r="E34" i="34"/>
  <c r="E23" i="34"/>
  <c r="G55" i="36"/>
  <c r="E19" i="34" s="1"/>
  <c r="E20" i="34"/>
  <c r="G122" i="36"/>
  <c r="E31" i="34"/>
  <c r="G31" i="36"/>
  <c r="G30" i="36" s="1"/>
  <c r="G29" i="36" s="1"/>
  <c r="E16" i="34" s="1"/>
  <c r="G32" i="36"/>
  <c r="E15" i="34"/>
  <c r="G13" i="36" l="1"/>
  <c r="E27" i="34"/>
  <c r="E29" i="34"/>
  <c r="E30" i="34"/>
  <c r="E13" i="34" l="1"/>
  <c r="E26" i="34"/>
  <c r="G66" i="36" l="1"/>
  <c r="G12" i="36" s="1"/>
  <c r="C38" i="41" s="1"/>
  <c r="C37" i="41" s="1"/>
  <c r="C36" i="41" s="1"/>
  <c r="C35" i="41" s="1"/>
  <c r="C30" i="41" s="1"/>
  <c r="C11" i="41" s="1"/>
  <c r="G65" i="36"/>
  <c r="E22" i="34" s="1"/>
  <c r="E12" i="34" l="1"/>
</calcChain>
</file>

<file path=xl/sharedStrings.xml><?xml version="1.0" encoding="utf-8"?>
<sst xmlns="http://schemas.openxmlformats.org/spreadsheetml/2006/main" count="2202" uniqueCount="435">
  <si>
    <t>Текущий ремонт в сфере установленных функций</t>
  </si>
  <si>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</si>
  <si>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</si>
  <si>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</si>
  <si>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</si>
  <si>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</si>
  <si>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</si>
  <si>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</si>
  <si>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</si>
  <si>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Иные межбюджетные трансферты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</si>
  <si>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</si>
  <si>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>Обеспечение деятельности в сфере устанвленных функций бюджетных, автономных и казенных учреждений</t>
  </si>
  <si>
    <t>Иные мероприятия в сфере установленных функций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</si>
  <si>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</si>
  <si>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</si>
  <si>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</si>
  <si>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</si>
  <si>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НАЦИОНАЛЬНАЯ ЭКОНОМИКА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</si>
  <si>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</si>
  <si>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</si>
  <si>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09</t>
  </si>
  <si>
    <t>ГРБС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</si>
  <si>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</si>
  <si>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</si>
  <si>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</si>
  <si>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Дорожное хозяйство (дорожные фонды)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</si>
  <si>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</si>
  <si>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</si>
  <si>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</si>
  <si>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</si>
  <si>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</si>
  <si>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</si>
  <si>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</si>
  <si>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</si>
  <si>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</si>
  <si>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</si>
  <si>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</si>
  <si>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</si>
  <si>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</si>
  <si>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</si>
  <si>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</si>
  <si>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</si>
  <si>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</si>
  <si>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</si>
  <si>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</si>
  <si>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200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</si>
  <si>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</si>
  <si>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</si>
  <si>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</si>
  <si>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</si>
  <si>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</si>
  <si>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</si>
  <si>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</si>
  <si>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</si>
  <si>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</si>
  <si>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</si>
  <si>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</si>
  <si>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</si>
  <si>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поселений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</si>
  <si>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</si>
  <si>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</si>
  <si>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</si>
  <si>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</si>
  <si>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</si>
  <si>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</si>
  <si>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</si>
  <si>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</si>
  <si>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</si>
  <si>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</si>
  <si>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</si>
  <si>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</si>
  <si>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</si>
  <si>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</t>
  </si>
  <si>
    <t>414</t>
  </si>
  <si>
    <t>Обеспечение мероприятий по переселению граждан из аварийного жилищного фонда за счет средств местного бюджета</t>
  </si>
  <si>
    <t>Софинансирование целевых программ за счет средств местного бюджета</t>
  </si>
  <si>
    <t>Муниципальные программы</t>
  </si>
  <si>
    <t>Приложение №5</t>
  </si>
  <si>
    <t>Раздел</t>
  </si>
  <si>
    <t>Подраздел</t>
  </si>
  <si>
    <t>к решению Думы Ревякинского МО</t>
  </si>
  <si>
    <t>к решению  Думы Ревякинского МО</t>
  </si>
  <si>
    <t>к 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</si>
  <si>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</si>
  <si>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</si>
  <si>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</si>
  <si>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</si>
  <si>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</si>
  <si>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</si>
  <si>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</si>
  <si>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</si>
  <si>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</si>
  <si>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</si>
  <si>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</si>
  <si>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</si>
  <si>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</si>
  <si>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20.6.00.99007</t>
  </si>
  <si>
    <t>91.1.00.60009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</si>
  <si>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</si>
  <si>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</si>
  <si>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</si>
  <si>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</si>
  <si>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</si>
  <si>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</si>
  <si>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</si>
  <si>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</si>
  <si>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20.6.00.99000</t>
  </si>
  <si>
    <t>91.1.00.61004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</si>
  <si>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</si>
  <si>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</si>
  <si>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</si>
  <si>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</si>
  <si>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</si>
  <si>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</si>
  <si>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</si>
  <si>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>Бюджетные инвестиции в объекты капитального строительства государственной (муниципальной) собственности</t>
  </si>
  <si>
    <t xml:space="preserve">Обеспечение деятельности органов местного самоуправления </t>
  </si>
  <si>
    <t>Передача полномочий</t>
  </si>
  <si>
    <t>Долговые обязательства</t>
  </si>
  <si>
    <t>91.3.00.50000</t>
  </si>
  <si>
    <t>Осуществление первичного воинского учета</t>
  </si>
  <si>
    <t>Приложение №7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</si>
  <si>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</si>
  <si>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</si>
  <si>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</si>
  <si>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</si>
  <si>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</si>
  <si>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</si>
  <si>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</si>
  <si>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</si>
  <si>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Муниципальная программа «Развитие дорожного хозяйства на территории Ревякинского муниципального образования" на 2014- 2018 годы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</si>
  <si>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</si>
  <si>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</si>
  <si>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</si>
  <si>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Реализация мероприятий муниципальной программы за счет средств местного бюджета</t>
  </si>
  <si>
    <t>21.4.00.99015</t>
  </si>
  <si>
    <t>10</t>
  </si>
  <si>
    <t>21.4.00.99000</t>
  </si>
  <si>
    <t>Приобретение материальных и нематериальных активов в сфере установленных функций</t>
  </si>
  <si>
    <t>КУЛЬТУРА, КИНЕМАТОГРАФИЯ</t>
  </si>
  <si>
    <t>НАЦИОНАЛЬНАЯ БЕЗОПАСНОСТЬ И ПРАВООХРАНИТЕЛЬНАЯ ДЕЯТЕЛЬНОСТЬ</t>
  </si>
  <si>
    <t>Обеспечение пожарной безопасности</t>
  </si>
  <si>
    <t>КУЛЬТУРА,КИНЕМАТОГРАФИЯ</t>
  </si>
  <si>
    <t>РАСПРЕДЕЛЕНИЕ БЮДЖЕТНЫХ АССИГНОВАНИЙ ПО РАЗДЕЛАМ И ПОДРАЗДЕЛАМ КЛАССИФИКАЦИИ РАСХОДОВ БЮДЖЕТОВ НА 2020 ГОД</t>
  </si>
  <si>
    <t>РАСПРЕДЕЛЕНИЕ БЮДЖЕТНЫХ АССИГНОВАНИЙ ПО РАЗДЕЛАМ, ПОДРАЗДЕЛАМ, ЦЕЛЕВЫМ СТАТЬЯМ И ВИДАМ РАСХОДОВ КЛАССИФИКАЦИИ РАСХОДОВ БЮДЖЕТОВ  НА 2020 ГОД</t>
  </si>
  <si>
    <t>91.4.00.00000</t>
  </si>
  <si>
    <t>Реализация мероприятий перечня народных инициатив</t>
  </si>
  <si>
    <t>91.4.00.S2370</t>
  </si>
  <si>
    <t>91.4.00.S2971</t>
  </si>
  <si>
    <t xml:space="preserve">Развитие домов культуры </t>
  </si>
  <si>
    <t xml:space="preserve">                                                                                                             "О бюджете Ревякинского муниципального образования  на 2020 год и на плановый период 2021-2022 годов"</t>
  </si>
  <si>
    <t xml:space="preserve">                                                                                                      "О бюджете Ревякинского муниципального образования  на 2020год и на плановый период 2021-2022 годов"</t>
  </si>
  <si>
    <t>243</t>
  </si>
  <si>
    <t>Закупка товаров, работ, услуг в целях капитального ремонта</t>
  </si>
  <si>
    <t>91.4.00.S2100</t>
  </si>
  <si>
    <t>Закупка товаров, работ, услу для обеспечения государственных (муниципальных) нужд</t>
  </si>
  <si>
    <t>Иные закупки товаров, работ, услу для обеспечения государственных (муниципальных) нужд</t>
  </si>
  <si>
    <t>240</t>
  </si>
  <si>
    <t>ОБРАЗОВАНИЕ</t>
  </si>
  <si>
    <t>Профессиональная подготовка, переподготовка и повышение квалификации</t>
  </si>
  <si>
    <t>Реализация мероприятий направленных на  развитие домов культуры</t>
  </si>
  <si>
    <t>Государственная поддержка лучших сельских учреждений культуры</t>
  </si>
  <si>
    <t>91.4.00.L5191</t>
  </si>
  <si>
    <t>Государственная поддержка лучших работников сельских учреждений культуры</t>
  </si>
  <si>
    <t>91.4.00.L5192</t>
  </si>
  <si>
    <t>91.400L5762</t>
  </si>
  <si>
    <t>831</t>
  </si>
  <si>
    <t>Исполнение судебных актов</t>
  </si>
  <si>
    <t>Муниципальная программа «Пожарная безопасность и защита населения на территории Ревякинского муниципального образования от чрезвычайных ситуаций"</t>
  </si>
  <si>
    <t>Приложение №8</t>
  </si>
  <si>
    <t xml:space="preserve">                                                                                                        "О бюджете Ревякинского муниципального образования  на 2020 год и на плановый период 2021-2022 годов"</t>
  </si>
  <si>
    <t>РАСПРЕДЕЛЕНИЕ БЮДЖЕТНЫХ АССИГНОВАНИЙ ПО РАЗДЕЛАМ, ПОДРАЗДЕЛАМ, ЦЕЛЕВЫМ СТАТЬЯМ И ВИДАМ РАСХОДОВ КЛАССИФИКАЦИИ РАСХОДОВ БЮДЖЕТОВ  НА 2021-2022</t>
  </si>
  <si>
    <t>2021 год</t>
  </si>
  <si>
    <t>2022 год</t>
  </si>
  <si>
    <t>Программа по переселению граждан из аварийного жилищного фонда</t>
  </si>
  <si>
    <t>20.6.00.00000</t>
  </si>
  <si>
    <t>Муниципальная программа «Мероприятия связанные с поддержкой местных инициатив граждан проживающих в сельской местности"</t>
  </si>
  <si>
    <t>728</t>
  </si>
  <si>
    <t>06</t>
  </si>
  <si>
    <t>00.0.00.00001</t>
  </si>
  <si>
    <t>001</t>
  </si>
  <si>
    <t>729</t>
  </si>
  <si>
    <t>00.0.00.00002</t>
  </si>
  <si>
    <t>002</t>
  </si>
  <si>
    <t>00.0.00.00003</t>
  </si>
  <si>
    <t>003</t>
  </si>
  <si>
    <t>Реализация мероприятий "Благоустройство сельских территорий"</t>
  </si>
  <si>
    <t>91.400L5678</t>
  </si>
  <si>
    <t>СОЦИАЛЬНАЯ ПОЛИТИКА</t>
  </si>
  <si>
    <t>Другие вопросы в области социальной политики</t>
  </si>
  <si>
    <t>21.4.00.00000</t>
  </si>
  <si>
    <t>Реализация мероприятий направленных на  развитие домов культуры за счет средств местного мюджета</t>
  </si>
  <si>
    <t>20.5.00.S2100</t>
  </si>
  <si>
    <t>56.5.13.29999</t>
  </si>
  <si>
    <t>Реализация муниципальной программы "Профилактика и борьба с оборотом и употреблением наркотиков и табакокурением"</t>
  </si>
  <si>
    <t>350</t>
  </si>
  <si>
    <t>Премии и гранты</t>
  </si>
  <si>
    <t>Приложение №1</t>
  </si>
  <si>
    <t>к  решению Думы Ревякинского МО</t>
  </si>
  <si>
    <t xml:space="preserve">  "О бюджете Ревякинского муниципального образования  на 2020 год и на плановый период 2021-2022 годов"</t>
  </si>
  <si>
    <t xml:space="preserve"> ПРОГНОЗИРУЕМЫЕ ДОХОДЫ БЮДЖЕТА РЕВЯКИНСКОГО МУНИЦИПАЛЬНОГО ОБРАЗОВАНИЯ НА 2020 год</t>
  </si>
  <si>
    <t xml:space="preserve">                              </t>
  </si>
  <si>
    <t>Код БК</t>
  </si>
  <si>
    <t>Сумма (тыс.руб)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</si>
  <si>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</si>
  <si>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</si>
  <si>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</si>
  <si>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</si>
  <si>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</si>
  <si>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</si>
  <si>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</si>
  <si>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</si>
  <si>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</si>
  <si>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</si>
  <si>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"/>
        <family val="2"/>
        <charset val="204"/>
      </rPr>
      <t>¹</t>
    </r>
    <r>
      <rPr>
        <sz val="10"/>
        <rFont val="Times New Roman"/>
        <family val="1"/>
        <charset val="204"/>
      </rPr>
      <t xml:space="preserve"> и 228  Налогового кодекса Российской Федерации</t>
    </r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</si>
  <si>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</si>
  <si>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</si>
  <si>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</si>
  <si>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</si>
  <si>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</si>
  <si>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</si>
  <si>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</si>
  <si>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 xml:space="preserve">Акцизы по подакцизным товарам (продукции), производимым на территории Российской Федерации 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</si>
  <si>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</si>
  <si>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</si>
  <si>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</si>
  <si>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</si>
  <si>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</si>
  <si>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</si>
  <si>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</si>
  <si>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</si>
  <si>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</si>
  <si>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</si>
  <si>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</si>
  <si>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</si>
  <si>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</si>
  <si>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</si>
  <si>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</si>
  <si>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</si>
  <si>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</si>
  <si>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</si>
  <si>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000 1 06 01030 10 0000 110</t>
  </si>
  <si>
    <t>Транспортный налог</t>
  </si>
  <si>
    <t>1 06 04000 00 0000 110</t>
  </si>
  <si>
    <t>Транспорный налог с физических лиц</t>
  </si>
  <si>
    <t>1 06 04012 00 0000 110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</si>
  <si>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</si>
  <si>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</si>
  <si>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</si>
  <si>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</si>
  <si>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</si>
  <si>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</si>
  <si>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</si>
  <si>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</si>
  <si>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</si>
  <si>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</si>
  <si>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</si>
  <si>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</si>
  <si>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</si>
  <si>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</si>
  <si>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</si>
  <si>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</si>
  <si>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</si>
  <si>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</si>
  <si>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</si>
  <si>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</si>
  <si>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</si>
  <si>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</si>
  <si>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</si>
  <si>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</si>
  <si>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 xml:space="preserve">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</si>
  <si>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</si>
  <si>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</si>
  <si>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</si>
  <si>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</si>
  <si>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</si>
  <si>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</si>
  <si>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</si>
  <si>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</si>
  <si>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</si>
  <si>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</si>
  <si>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</si>
  <si>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</si>
  <si>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000 1 11 09045 10 0000 120</t>
  </si>
  <si>
    <t>ДОХОДЫ ОТ ОКАЗАНИЯ ПЛАТНЫХ УСЛУГ (РАБОТ)  И КОМПЕНСАЦИИ ЗАТРАТ ГОСУДАРСТВА</t>
  </si>
  <si>
    <t>000 1 13 00000 00 0000 000</t>
  </si>
  <si>
    <t>Доходы от оказания платных услуг (работ)</t>
  </si>
  <si>
    <t>000 1 13 01000 00 0000 000</t>
  </si>
  <si>
    <t>Прочие доходы от оказания платных услуг (работ)</t>
  </si>
  <si>
    <t>000 1 13 01990 00 0000 130</t>
  </si>
  <si>
    <t xml:space="preserve">Прочие доходы от оказания платных услуг (работ) получателями средств бюджетов сельских поселений 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</si>
  <si>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</si>
  <si>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</si>
  <si>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</si>
  <si>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</si>
  <si>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</si>
  <si>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</si>
  <si>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</si>
  <si>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</si>
  <si>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</si>
  <si>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</si>
  <si>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</si>
  <si>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</si>
  <si>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</si>
  <si>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</si>
  <si>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</si>
  <si>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</si>
  <si>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</si>
  <si>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 находящихся в государственной и муниципальной собственности</t>
  </si>
  <si>
    <t>Доходы от продажи земельных участков, находящихся в собственности сельских поселений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</si>
  <si>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</si>
  <si>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</si>
  <si>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</si>
  <si>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</si>
  <si>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</si>
  <si>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</si>
  <si>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</si>
  <si>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</si>
  <si>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</si>
  <si>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</si>
  <si>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</si>
  <si>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</si>
  <si>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000 1 16 02000 02 0000 140</t>
  </si>
  <si>
    <t>000 1 16 02020 02 0000 140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</si>
  <si>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</si>
  <si>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</si>
  <si>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</si>
  <si>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</si>
  <si>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</si>
  <si>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</si>
  <si>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</si>
  <si>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</si>
  <si>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</si>
  <si>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</si>
  <si>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субъектов Российской Федерации и муниципальных образований </t>
  </si>
  <si>
    <t>000 2 02 10000 00 0000 150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</si>
  <si>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</si>
  <si>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</si>
  <si>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Дотации бюджетам сельских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</si>
  <si>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</si>
  <si>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</si>
  <si>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000 2 02 20000 00 0000 150</t>
  </si>
  <si>
    <t>Прочие субсидии</t>
  </si>
  <si>
    <t>2 02 02000 00 0000 151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</si>
  <si>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</si>
  <si>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000 2 02 02079 10 0000 151</t>
  </si>
  <si>
    <t>Субсидии бюджетам на поддержку отрасли культуры</t>
  </si>
  <si>
    <t>000 2 02 25519 10 0000 150</t>
  </si>
  <si>
    <t>Субсидия бюджетам на обеспечения комплексного развития сельских территорий</t>
  </si>
  <si>
    <t>000 2 02 25576 10 0000 150</t>
  </si>
  <si>
    <t>Прочие субсидии бюджетам сельских поселений</t>
  </si>
  <si>
    <t>000 2 02 29999 10 0000 150</t>
  </si>
  <si>
    <t>Субвенции бюджетам субъектов Российской Федерации и муниципальных образований</t>
  </si>
  <si>
    <t>000 2 02 30000 00 0000 150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</si>
  <si>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</si>
  <si>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</si>
  <si>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</si>
  <si>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</si>
  <si>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</si>
  <si>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</si>
  <si>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</si>
  <si>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</si>
  <si>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Прочие межбюджетные трансферты, передаваемые бюджетам</t>
  </si>
  <si>
    <t xml:space="preserve">Итого доходов </t>
  </si>
  <si>
    <t xml:space="preserve"> </t>
  </si>
  <si>
    <t>000 2 02 40000 00 0000 150</t>
  </si>
  <si>
    <t>000 2 02 49999 00 0000 150</t>
  </si>
  <si>
    <t>000 2 02 49999 10 0000 150</t>
  </si>
  <si>
    <t>Прочие межбюджетные трансферты, передаваемые бюджетам сельских поселений</t>
  </si>
  <si>
    <t>Приложение №6</t>
  </si>
  <si>
    <t>"О бюджете Ревякинского муниципального образования  на 2020 год и на плановый период 2021-2022 годов"</t>
  </si>
  <si>
    <t>РАСПРЕДЕЛЕНИЕ БЮДЖЕТНЫХ АССИГНОВАНИЙ ПО РАЗДЕЛАМ И ПОДРАЗДЕЛАМ КЛАССИФИКАЦИИ РАСХОДОВ БЮДЖЕТОВ НА 2021-2022г.</t>
  </si>
  <si>
    <t>2021г</t>
  </si>
  <si>
    <t>2022г</t>
  </si>
  <si>
    <t>Мун.программа "Пожарная безопасность"</t>
  </si>
  <si>
    <t>Приложение №9</t>
  </si>
  <si>
    <t xml:space="preserve"> ИСТОЧНИКИ  ВНУТРЕННЕГО ФИНАНСИРОВАНИЯ ДЕФИЦИТА БЮДЖЕТА РЕВЯКИНСКОГО МУНИЦИПАЛЬНОГО ОБРАЗОВАНИЯ НА 2020 ГОД</t>
  </si>
  <si>
    <t>Наименование показателей</t>
  </si>
  <si>
    <t>Код источников  финансирования</t>
  </si>
  <si>
    <t>Сумма</t>
  </si>
  <si>
    <t xml:space="preserve">Всего источников  финансирования дефицита бюджета </t>
  </si>
  <si>
    <t>Кредиты кредитных организаций в валюте Российской Федерации</t>
  </si>
  <si>
    <t>727 01 02 00 00 00 0000 000</t>
  </si>
  <si>
    <t>Получение кредитов от кредитных организаций в валюте Российской Федерации</t>
  </si>
  <si>
    <t>727 01 02 00 00 00 0000 700</t>
  </si>
  <si>
    <t>Кредиты, полученные в валюте Российской Федерации от кредитных организаций</t>
  </si>
  <si>
    <t>727 01 02 00 00 00 0000 710</t>
  </si>
  <si>
    <t>Получение кредитов от кредитных организаций бюджетами поселений в валюте Российской Федерации</t>
  </si>
  <si>
    <t>727 01 02 00 00 10 0000 710</t>
  </si>
  <si>
    <t>Погашение кредитов, предоставленных кредитными организациями в валюте Российской Федерации</t>
  </si>
  <si>
    <t>726 01 02 00 00 00 0000 800</t>
  </si>
  <si>
    <t>726 01 02 00 00 00 0000 810</t>
  </si>
  <si>
    <t>Погашение бюджетами поселений кредитов от кредитных организаций в валюте Российской Федерации</t>
  </si>
  <si>
    <t>726 01 02 00 00 10 0000 810</t>
  </si>
  <si>
    <t xml:space="preserve">Бюджетные кредиты от других бюджетов бюджетной системы Российской Федерации </t>
  </si>
  <si>
    <t>727 01 03 00 00 00 0000 000</t>
  </si>
  <si>
    <t>Бюджетные кредиты от других бюджетов бюджетной системы Российской Федерации в валюте Российской Федерации</t>
  </si>
  <si>
    <t>727 01 03 01 00 00 0000 000</t>
  </si>
  <si>
    <t>Получение  бюджетных кредитов от других бюджетов бюджетной системы Российской Федерации в валюте Российской Федерации</t>
  </si>
  <si>
    <t>726 01 03 01 00 00 0000 700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</si>
  <si>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</si>
  <si>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726 01 03 01 00 10 0000 710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</si>
  <si>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</si>
  <si>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727 01 03 01 00 00 0000 800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</si>
  <si>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</si>
  <si>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727 01 03 01 00 10 0000 810</t>
  </si>
  <si>
    <t>Земельные участки, находящиеся в государственной муниципальной собственности</t>
  </si>
  <si>
    <t>000 06 00 00 00 00 0000 000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</si>
  <si>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</si>
  <si>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000 06 00 00 00 00 0000 430</t>
  </si>
  <si>
    <t>Земельные участки до разграничения государственной собственности на землю</t>
  </si>
  <si>
    <t>000 06 01 00 00 00 0000 430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</si>
  <si>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</si>
  <si>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000 06 01 01 00 10 0000 430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</si>
  <si>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(за исключение земельных участков, предназначенных для целей жилищного строительства)</t>
  </si>
  <si>
    <t>000 06 01 02 00 10 0000 430</t>
  </si>
  <si>
    <t>Изменение остатков средств на счетах по учету средств бюджета</t>
  </si>
  <si>
    <t>727 01 05 00 00 00 0000 000</t>
  </si>
  <si>
    <t>Увеличение остатков средств бюджетов</t>
  </si>
  <si>
    <t>727 01 05 00 00 00 0000 500</t>
  </si>
  <si>
    <t>Увеличение прочих остатков средств бюджетов</t>
  </si>
  <si>
    <t xml:space="preserve">727 01 05 02 00 00 0000 500 </t>
  </si>
  <si>
    <t>Увеличение прочих остатков денежных средств бюджетов</t>
  </si>
  <si>
    <t>727 01 05 02 01 00 0000 510</t>
  </si>
  <si>
    <t>Увеличение прочих остатков денежных средств  бюджетов поселений</t>
  </si>
  <si>
    <t>727 01 05 02 01 10 0000 510</t>
  </si>
  <si>
    <t>Уменьшение остатков средств бюджетов</t>
  </si>
  <si>
    <t>727 01 05 00 00 00 0000 600</t>
  </si>
  <si>
    <t>Уменьшение прочих остатков средств бюджетов</t>
  </si>
  <si>
    <t>727 01 05 02 00 00 0000 600</t>
  </si>
  <si>
    <t>Уменьшение прочих остатков денежных средств бюджетов</t>
  </si>
  <si>
    <t>727 01 05 02 01 00 0000 610</t>
  </si>
  <si>
    <t>Уменьшение прочих остатков денежных средств бюджетов поселений</t>
  </si>
  <si>
    <t>727 01 05 02 01 10 0000 610</t>
  </si>
  <si>
    <t>от 16.07.2020_№39-160/дсп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</si>
</sst>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0.000000"/>
    <numFmt numFmtId="166" formatCode="0.0"/>
    <numFmt numFmtId="167" formatCode="0.0000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7"/>
      <name val="Arial Cyr"/>
      <charset val="204"/>
    </font>
    <font>
      <b/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10"/>
      <name val="Arial Cyr"/>
      <charset val="204"/>
    </font>
    <font>
      <b/>
      <sz val="9"/>
      <name val="Times New Roman"/>
      <family val="1"/>
      <charset val="204"/>
    </font>
    <font>
      <sz val="10"/>
      <color indexed="14"/>
      <name val="Arial Cyr"/>
      <charset val="204"/>
    </font>
    <font>
      <sz val="10"/>
      <color indexed="17"/>
      <name val="Arial Cyr"/>
      <charset val="204"/>
    </font>
    <font>
      <sz val="10"/>
      <color indexed="12"/>
      <name val="Arial Cyr"/>
      <charset val="204"/>
    </font>
    <font>
      <sz val="10"/>
      <color indexed="61"/>
      <name val="Arial Cyr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31" fillId="0" borderId="9" applyNumberFormat="0" applyFill="0" applyAlignment="0" applyProtection="0"/>
    <xf numFmtId="0" fontId="16" fillId="0" borderId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353">
    <xf numFmtId="0" fontId="0" fillId="0" borderId="0" xfId="0"/>
    <xf numFmtId="0" fontId="8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1" fontId="8" fillId="0" borderId="0" xfId="0" applyNumberFormat="1" applyFont="1" applyAlignment="1">
      <alignment vertical="top"/>
    </xf>
    <xf numFmtId="0" fontId="10" fillId="0" borderId="19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2" fontId="7" fillId="0" borderId="14" xfId="0" applyNumberFormat="1" applyFont="1" applyBorder="1" applyAlignment="1">
      <alignment vertical="top"/>
    </xf>
    <xf numFmtId="0" fontId="7" fillId="0" borderId="14" xfId="0" applyFont="1" applyBorder="1" applyAlignment="1">
      <alignment vertical="top"/>
    </xf>
    <xf numFmtId="1" fontId="10" fillId="0" borderId="0" xfId="0" applyNumberFormat="1" applyFont="1" applyAlignment="1">
      <alignment vertical="top"/>
    </xf>
    <xf numFmtId="0" fontId="13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/>
    </xf>
    <xf numFmtId="0" fontId="13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7" fillId="0" borderId="13" xfId="0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/>
    </xf>
    <xf numFmtId="49" fontId="14" fillId="0" borderId="14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49" fontId="10" fillId="0" borderId="14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49" fontId="8" fillId="0" borderId="14" xfId="0" applyNumberFormat="1" applyFont="1" applyBorder="1" applyAlignment="1">
      <alignment vertical="top"/>
    </xf>
    <xf numFmtId="49" fontId="7" fillId="0" borderId="14" xfId="0" applyNumberFormat="1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top"/>
    </xf>
    <xf numFmtId="49" fontId="14" fillId="0" borderId="14" xfId="0" applyNumberFormat="1" applyFont="1" applyBorder="1" applyAlignment="1">
      <alignment vertical="top"/>
    </xf>
    <xf numFmtId="0" fontId="34" fillId="0" borderId="13" xfId="0" applyFont="1" applyBorder="1" applyAlignment="1">
      <alignment vertical="top" wrapText="1"/>
    </xf>
    <xf numFmtId="49" fontId="34" fillId="0" borderId="14" xfId="0" applyNumberFormat="1" applyFont="1" applyBorder="1" applyAlignment="1">
      <alignment horizontal="center" vertical="top"/>
    </xf>
    <xf numFmtId="49" fontId="34" fillId="0" borderId="14" xfId="0" applyNumberFormat="1" applyFont="1" applyBorder="1" applyAlignment="1">
      <alignment vertical="top"/>
    </xf>
    <xf numFmtId="49" fontId="34" fillId="0" borderId="14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6" fillId="0" borderId="14" xfId="0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4" fontId="9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7" fillId="0" borderId="22" xfId="0" applyNumberFormat="1" applyFont="1" applyBorder="1" applyAlignment="1">
      <alignment vertical="top"/>
    </xf>
    <xf numFmtId="4" fontId="8" fillId="0" borderId="22" xfId="0" applyNumberFormat="1" applyFont="1" applyBorder="1" applyAlignment="1">
      <alignment vertical="top"/>
    </xf>
    <xf numFmtId="4" fontId="8" fillId="0" borderId="0" xfId="0" applyNumberFormat="1" applyFont="1" applyAlignment="1">
      <alignment vertical="top"/>
    </xf>
    <xf numFmtId="1" fontId="9" fillId="0" borderId="0" xfId="0" applyNumberFormat="1" applyFont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4" fontId="10" fillId="0" borderId="24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 vertical="top"/>
    </xf>
    <xf numFmtId="0" fontId="8" fillId="0" borderId="13" xfId="0" applyFont="1" applyFill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49" fontId="8" fillId="0" borderId="17" xfId="0" applyNumberFormat="1" applyFont="1" applyBorder="1" applyAlignment="1">
      <alignment vertical="top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0" fontId="34" fillId="19" borderId="13" xfId="0" applyFont="1" applyFill="1" applyBorder="1" applyAlignment="1">
      <alignment vertical="top" wrapText="1"/>
    </xf>
    <xf numFmtId="49" fontId="34" fillId="19" borderId="14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0" fontId="13" fillId="0" borderId="13" xfId="0" applyFont="1" applyBorder="1" applyAlignment="1">
      <alignment wrapText="1"/>
    </xf>
    <xf numFmtId="49" fontId="34" fillId="19" borderId="14" xfId="0" applyNumberFormat="1" applyFont="1" applyFill="1" applyBorder="1" applyAlignment="1">
      <alignment vertical="top"/>
    </xf>
    <xf numFmtId="4" fontId="10" fillId="0" borderId="27" xfId="0" applyNumberFormat="1" applyFont="1" applyFill="1" applyBorder="1" applyAlignment="1">
      <alignment horizontal="right" vertical="top" wrapText="1"/>
    </xf>
    <xf numFmtId="4" fontId="7" fillId="0" borderId="22" xfId="0" applyNumberFormat="1" applyFont="1" applyFill="1" applyBorder="1" applyAlignment="1">
      <alignment horizontal="right" vertical="top"/>
    </xf>
    <xf numFmtId="4" fontId="6" fillId="0" borderId="22" xfId="0" applyNumberFormat="1" applyFont="1" applyBorder="1" applyAlignment="1">
      <alignment horizontal="right" vertical="top"/>
    </xf>
    <xf numFmtId="4" fontId="7" fillId="0" borderId="22" xfId="0" applyNumberFormat="1" applyFont="1" applyBorder="1" applyAlignment="1">
      <alignment horizontal="right" vertical="top" wrapText="1"/>
    </xf>
    <xf numFmtId="4" fontId="14" fillId="0" borderId="22" xfId="0" applyNumberFormat="1" applyFont="1" applyBorder="1" applyAlignment="1">
      <alignment horizontal="right" vertical="top" wrapText="1"/>
    </xf>
    <xf numFmtId="4" fontId="34" fillId="0" borderId="22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horizontal="right" vertical="top" wrapText="1"/>
    </xf>
    <xf numFmtId="4" fontId="13" fillId="0" borderId="22" xfId="0" applyNumberFormat="1" applyFont="1" applyBorder="1" applyAlignment="1">
      <alignment vertical="top" wrapText="1"/>
    </xf>
    <xf numFmtId="4" fontId="8" fillId="0" borderId="22" xfId="0" applyNumberFormat="1" applyFont="1" applyFill="1" applyBorder="1" applyAlignment="1">
      <alignment horizontal="right" vertical="top"/>
    </xf>
    <xf numFmtId="4" fontId="13" fillId="0" borderId="22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vertical="top" wrapText="1"/>
    </xf>
    <xf numFmtId="4" fontId="8" fillId="0" borderId="22" xfId="0" applyNumberFormat="1" applyFont="1" applyBorder="1" applyAlignment="1">
      <alignment horizontal="right" vertical="top"/>
    </xf>
    <xf numFmtId="4" fontId="34" fillId="19" borderId="22" xfId="0" applyNumberFormat="1" applyFont="1" applyFill="1" applyBorder="1" applyAlignment="1">
      <alignment horizontal="right" vertical="top" wrapText="1"/>
    </xf>
    <xf numFmtId="4" fontId="6" fillId="0" borderId="22" xfId="0" applyNumberFormat="1" applyFont="1" applyBorder="1" applyAlignment="1">
      <alignment vertical="top" wrapText="1"/>
    </xf>
    <xf numFmtId="4" fontId="7" fillId="0" borderId="22" xfId="0" applyNumberFormat="1" applyFont="1" applyBorder="1" applyAlignment="1">
      <alignment vertical="top" wrapText="1"/>
    </xf>
    <xf numFmtId="4" fontId="14" fillId="0" borderId="22" xfId="0" applyNumberFormat="1" applyFont="1" applyBorder="1" applyAlignment="1">
      <alignment vertical="top" wrapText="1"/>
    </xf>
    <xf numFmtId="4" fontId="34" fillId="0" borderId="22" xfId="0" applyNumberFormat="1" applyFont="1" applyBorder="1" applyAlignment="1">
      <alignment vertical="top" wrapText="1"/>
    </xf>
    <xf numFmtId="4" fontId="6" fillId="0" borderId="22" xfId="0" applyNumberFormat="1" applyFont="1" applyFill="1" applyBorder="1" applyAlignment="1">
      <alignment vertical="top" wrapText="1"/>
    </xf>
    <xf numFmtId="4" fontId="14" fillId="0" borderId="22" xfId="0" applyNumberFormat="1" applyFont="1" applyFill="1" applyBorder="1" applyAlignment="1">
      <alignment vertical="top" wrapText="1"/>
    </xf>
    <xf numFmtId="4" fontId="6" fillId="0" borderId="22" xfId="0" applyNumberFormat="1" applyFont="1" applyFill="1" applyBorder="1" applyAlignment="1">
      <alignment horizontal="right" vertical="top" wrapText="1"/>
    </xf>
    <xf numFmtId="4" fontId="7" fillId="0" borderId="22" xfId="0" applyNumberFormat="1" applyFont="1" applyFill="1" applyBorder="1" applyAlignment="1">
      <alignment vertical="top" wrapText="1"/>
    </xf>
    <xf numFmtId="4" fontId="8" fillId="19" borderId="22" xfId="0" applyNumberFormat="1" applyFont="1" applyFill="1" applyBorder="1" applyAlignment="1">
      <alignment horizontal="right" vertical="top"/>
    </xf>
    <xf numFmtId="4" fontId="13" fillId="0" borderId="22" xfId="0" applyNumberFormat="1" applyFont="1" applyBorder="1" applyAlignment="1">
      <alignment vertical="top"/>
    </xf>
    <xf numFmtId="4" fontId="7" fillId="0" borderId="22" xfId="0" applyNumberFormat="1" applyFont="1" applyFill="1" applyBorder="1" applyAlignment="1">
      <alignment horizontal="right" vertical="top" wrapText="1"/>
    </xf>
    <xf numFmtId="4" fontId="6" fillId="0" borderId="22" xfId="0" applyNumberFormat="1" applyFont="1" applyBorder="1" applyAlignment="1">
      <alignment horizontal="right" vertical="top" wrapText="1"/>
    </xf>
    <xf numFmtId="4" fontId="8" fillId="0" borderId="25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0" fontId="7" fillId="0" borderId="14" xfId="0" applyFont="1" applyFill="1" applyBorder="1" applyAlignment="1">
      <alignment horizontal="left" vertical="top" wrapText="1"/>
    </xf>
    <xf numFmtId="2" fontId="7" fillId="0" borderId="14" xfId="0" applyNumberFormat="1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4" fontId="7" fillId="0" borderId="22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49" fontId="9" fillId="0" borderId="11" xfId="0" applyNumberFormat="1" applyFont="1" applyFill="1" applyBorder="1" applyAlignment="1">
      <alignment vertical="top"/>
    </xf>
    <xf numFmtId="49" fontId="9" fillId="0" borderId="11" xfId="0" applyNumberFormat="1" applyFont="1" applyFill="1" applyBorder="1" applyAlignment="1">
      <alignment horizontal="center" vertical="top"/>
    </xf>
    <xf numFmtId="4" fontId="9" fillId="0" borderId="12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/>
    </xf>
    <xf numFmtId="49" fontId="9" fillId="0" borderId="14" xfId="0" applyNumberFormat="1" applyFont="1" applyFill="1" applyBorder="1" applyAlignment="1">
      <alignment horizontal="left" vertical="top"/>
    </xf>
    <xf numFmtId="49" fontId="9" fillId="0" borderId="14" xfId="0" applyNumberFormat="1" applyFont="1" applyFill="1" applyBorder="1" applyAlignment="1">
      <alignment vertical="top"/>
    </xf>
    <xf numFmtId="4" fontId="10" fillId="0" borderId="22" xfId="0" applyNumberFormat="1" applyFont="1" applyBorder="1" applyAlignment="1">
      <alignment horizontal="right" vertical="top"/>
    </xf>
    <xf numFmtId="4" fontId="9" fillId="0" borderId="12" xfId="0" applyNumberFormat="1" applyFont="1" applyFill="1" applyBorder="1" applyAlignment="1">
      <alignment horizontal="right" vertical="top"/>
    </xf>
    <xf numFmtId="9" fontId="8" fillId="0" borderId="0" xfId="0" applyNumberFormat="1" applyFont="1" applyAlignment="1">
      <alignment vertical="top"/>
    </xf>
    <xf numFmtId="10" fontId="8" fillId="0" borderId="0" xfId="0" applyNumberFormat="1" applyFont="1" applyAlignment="1">
      <alignment vertical="top"/>
    </xf>
    <xf numFmtId="4" fontId="9" fillId="0" borderId="0" xfId="0" applyNumberFormat="1" applyFont="1" applyAlignment="1">
      <alignment vertical="top"/>
    </xf>
    <xf numFmtId="49" fontId="10" fillId="0" borderId="14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 wrapText="1"/>
    </xf>
    <xf numFmtId="164" fontId="8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4" fontId="13" fillId="0" borderId="0" xfId="0" applyNumberFormat="1" applyFont="1" applyAlignment="1">
      <alignment vertical="top"/>
    </xf>
    <xf numFmtId="0" fontId="8" fillId="0" borderId="29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right" vertical="top"/>
    </xf>
    <xf numFmtId="4" fontId="7" fillId="0" borderId="13" xfId="0" applyNumberFormat="1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top"/>
    </xf>
    <xf numFmtId="4" fontId="8" fillId="0" borderId="13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" fontId="10" fillId="0" borderId="12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Alignment="1">
      <alignment vertical="top"/>
    </xf>
    <xf numFmtId="49" fontId="9" fillId="0" borderId="14" xfId="0" applyNumberFormat="1" applyFont="1" applyBorder="1" applyAlignment="1">
      <alignment vertical="top"/>
    </xf>
    <xf numFmtId="4" fontId="13" fillId="0" borderId="22" xfId="0" applyNumberFormat="1" applyFont="1" applyBorder="1" applyAlignment="1">
      <alignment horizontal="right" vertical="top"/>
    </xf>
    <xf numFmtId="4" fontId="11" fillId="0" borderId="22" xfId="0" applyNumberFormat="1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8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14" fontId="39" fillId="0" borderId="0" xfId="0" applyNumberFormat="1" applyFont="1" applyBorder="1" applyAlignment="1">
      <alignment horizontal="center"/>
    </xf>
    <xf numFmtId="0" fontId="10" fillId="0" borderId="10" xfId="0" applyFont="1" applyBorder="1"/>
    <xf numFmtId="0" fontId="10" fillId="0" borderId="0" xfId="0" applyFont="1" applyBorder="1"/>
    <xf numFmtId="2" fontId="10" fillId="0" borderId="12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10" xfId="0" applyFont="1" applyBorder="1"/>
    <xf numFmtId="0" fontId="42" fillId="0" borderId="31" xfId="0" applyFont="1" applyBorder="1"/>
    <xf numFmtId="2" fontId="42" fillId="0" borderId="22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0" fontId="13" fillId="0" borderId="13" xfId="0" applyFont="1" applyBorder="1"/>
    <xf numFmtId="0" fontId="13" fillId="0" borderId="14" xfId="0" applyFont="1" applyFill="1" applyBorder="1"/>
    <xf numFmtId="4" fontId="13" fillId="0" borderId="22" xfId="0" applyNumberFormat="1" applyFont="1" applyBorder="1" applyAlignment="1">
      <alignment horizontal="center"/>
    </xf>
    <xf numFmtId="1" fontId="41" fillId="0" borderId="0" xfId="0" applyNumberFormat="1" applyFont="1"/>
    <xf numFmtId="0" fontId="8" fillId="0" borderId="13" xfId="0" applyFont="1" applyBorder="1" applyAlignment="1">
      <alignment wrapText="1"/>
    </xf>
    <xf numFmtId="0" fontId="8" fillId="0" borderId="14" xfId="0" applyFont="1" applyFill="1" applyBorder="1"/>
    <xf numFmtId="166" fontId="8" fillId="0" borderId="22" xfId="0" applyNumberFormat="1" applyFont="1" applyBorder="1" applyAlignment="1">
      <alignment horizontal="center"/>
    </xf>
    <xf numFmtId="0" fontId="47" fillId="0" borderId="32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2" fontId="8" fillId="0" borderId="22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0" fontId="42" fillId="0" borderId="13" xfId="0" applyFont="1" applyFill="1" applyBorder="1" applyAlignment="1">
      <alignment wrapText="1"/>
    </xf>
    <xf numFmtId="0" fontId="42" fillId="0" borderId="14" xfId="0" applyFont="1" applyBorder="1"/>
    <xf numFmtId="4" fontId="10" fillId="0" borderId="22" xfId="0" applyNumberFormat="1" applyFont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13" fillId="0" borderId="14" xfId="0" applyFont="1" applyBorder="1"/>
    <xf numFmtId="4" fontId="41" fillId="0" borderId="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4" xfId="0" applyFont="1" applyBorder="1"/>
    <xf numFmtId="167" fontId="45" fillId="0" borderId="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wrapText="1"/>
    </xf>
    <xf numFmtId="4" fontId="42" fillId="0" borderId="22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31" xfId="0" applyFont="1" applyBorder="1"/>
    <xf numFmtId="0" fontId="13" fillId="0" borderId="31" xfId="0" applyFont="1" applyBorder="1"/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66" fontId="13" fillId="0" borderId="22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1" fillId="0" borderId="13" xfId="0" applyFont="1" applyBorder="1"/>
    <xf numFmtId="0" fontId="11" fillId="0" borderId="31" xfId="0" applyFont="1" applyBorder="1"/>
    <xf numFmtId="4" fontId="11" fillId="0" borderId="22" xfId="0" applyNumberFormat="1" applyFont="1" applyBorder="1" applyAlignment="1">
      <alignment horizontal="center"/>
    </xf>
    <xf numFmtId="0" fontId="11" fillId="0" borderId="13" xfId="0" applyFont="1" applyBorder="1" applyAlignment="1">
      <alignment wrapText="1"/>
    </xf>
    <xf numFmtId="0" fontId="42" fillId="0" borderId="13" xfId="0" applyFont="1" applyBorder="1"/>
    <xf numFmtId="0" fontId="10" fillId="0" borderId="13" xfId="0" applyFont="1" applyBorder="1" applyAlignment="1">
      <alignment wrapText="1"/>
    </xf>
    <xf numFmtId="0" fontId="10" fillId="0" borderId="31" xfId="0" applyFont="1" applyBorder="1"/>
    <xf numFmtId="166" fontId="10" fillId="0" borderId="22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2" fillId="0" borderId="13" xfId="0" applyFont="1" applyBorder="1" applyAlignment="1">
      <alignment wrapText="1"/>
    </xf>
    <xf numFmtId="1" fontId="37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14" xfId="0" applyFont="1" applyFill="1" applyBorder="1"/>
    <xf numFmtId="2" fontId="10" fillId="0" borderId="22" xfId="0" applyNumberFormat="1" applyFont="1" applyBorder="1" applyAlignment="1">
      <alignment horizontal="center"/>
    </xf>
    <xf numFmtId="0" fontId="8" fillId="0" borderId="31" xfId="0" applyFont="1" applyFill="1" applyBorder="1"/>
    <xf numFmtId="0" fontId="11" fillId="0" borderId="14" xfId="0" applyFont="1" applyBorder="1"/>
    <xf numFmtId="2" fontId="11" fillId="0" borderId="22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36" fillId="0" borderId="0" xfId="0" applyFont="1" applyBorder="1" applyAlignment="1">
      <alignment horizontal="center"/>
    </xf>
    <xf numFmtId="0" fontId="42" fillId="0" borderId="31" xfId="0" applyFont="1" applyFill="1" applyBorder="1"/>
    <xf numFmtId="0" fontId="48" fillId="0" borderId="13" xfId="0" applyFont="1" applyFill="1" applyBorder="1" applyAlignment="1">
      <alignment wrapText="1"/>
    </xf>
    <xf numFmtId="0" fontId="8" fillId="0" borderId="33" xfId="0" applyFont="1" applyFill="1" applyBorder="1"/>
    <xf numFmtId="0" fontId="10" fillId="0" borderId="31" xfId="0" applyFont="1" applyFill="1" applyBorder="1"/>
    <xf numFmtId="0" fontId="7" fillId="0" borderId="34" xfId="0" applyFont="1" applyBorder="1"/>
    <xf numFmtId="0" fontId="8" fillId="0" borderId="35" xfId="0" applyFont="1" applyBorder="1"/>
    <xf numFmtId="2" fontId="10" fillId="0" borderId="36" xfId="0" applyNumberFormat="1" applyFont="1" applyBorder="1" applyAlignment="1">
      <alignment horizontal="center"/>
    </xf>
    <xf numFmtId="166" fontId="36" fillId="0" borderId="0" xfId="0" applyNumberFormat="1" applyFont="1" applyBorder="1" applyAlignment="1">
      <alignment horizontal="center"/>
    </xf>
    <xf numFmtId="0" fontId="49" fillId="0" borderId="0" xfId="0" applyFont="1"/>
    <xf numFmtId="0" fontId="4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19" borderId="0" xfId="0" applyFont="1" applyFill="1" applyAlignment="1">
      <alignment vertical="top"/>
    </xf>
    <xf numFmtId="4" fontId="8" fillId="19" borderId="0" xfId="0" applyNumberFormat="1" applyFont="1" applyFill="1" applyAlignment="1">
      <alignment vertical="top"/>
    </xf>
    <xf numFmtId="0" fontId="10" fillId="19" borderId="0" xfId="0" applyFont="1" applyFill="1" applyAlignment="1">
      <alignment vertical="top" wrapText="1"/>
    </xf>
    <xf numFmtId="0" fontId="10" fillId="19" borderId="19" xfId="0" applyFont="1" applyFill="1" applyBorder="1" applyAlignment="1">
      <alignment horizontal="center" vertical="top"/>
    </xf>
    <xf numFmtId="0" fontId="10" fillId="19" borderId="26" xfId="0" applyFont="1" applyFill="1" applyBorder="1" applyAlignment="1">
      <alignment horizontal="center" vertical="top"/>
    </xf>
    <xf numFmtId="4" fontId="10" fillId="19" borderId="24" xfId="0" applyNumberFormat="1" applyFont="1" applyFill="1" applyBorder="1" applyAlignment="1">
      <alignment horizontal="center" vertical="top" wrapText="1"/>
    </xf>
    <xf numFmtId="0" fontId="10" fillId="19" borderId="14" xfId="0" applyFont="1" applyFill="1" applyBorder="1" applyAlignment="1">
      <alignment horizontal="center" vertical="top"/>
    </xf>
    <xf numFmtId="4" fontId="10" fillId="19" borderId="14" xfId="0" applyNumberFormat="1" applyFont="1" applyFill="1" applyBorder="1" applyAlignment="1">
      <alignment horizontal="center" vertical="top" wrapText="1"/>
    </xf>
    <xf numFmtId="0" fontId="7" fillId="19" borderId="13" xfId="0" applyFont="1" applyFill="1" applyBorder="1" applyAlignment="1">
      <alignment vertical="top" wrapText="1"/>
    </xf>
    <xf numFmtId="0" fontId="7" fillId="19" borderId="14" xfId="0" applyFont="1" applyFill="1" applyBorder="1" applyAlignment="1">
      <alignment horizontal="left" vertical="top" wrapText="1"/>
    </xf>
    <xf numFmtId="2" fontId="7" fillId="19" borderId="14" xfId="0" applyNumberFormat="1" applyFont="1" applyFill="1" applyBorder="1" applyAlignment="1">
      <alignment vertical="top"/>
    </xf>
    <xf numFmtId="0" fontId="7" fillId="19" borderId="14" xfId="0" applyFont="1" applyFill="1" applyBorder="1" applyAlignment="1">
      <alignment vertical="top"/>
    </xf>
    <xf numFmtId="4" fontId="7" fillId="19" borderId="22" xfId="0" applyNumberFormat="1" applyFont="1" applyFill="1" applyBorder="1" applyAlignment="1">
      <alignment vertical="top"/>
    </xf>
    <xf numFmtId="0" fontId="9" fillId="19" borderId="10" xfId="0" applyFont="1" applyFill="1" applyBorder="1" applyAlignment="1">
      <alignment vertical="top"/>
    </xf>
    <xf numFmtId="49" fontId="9" fillId="19" borderId="11" xfId="0" applyNumberFormat="1" applyFont="1" applyFill="1" applyBorder="1" applyAlignment="1">
      <alignment vertical="top"/>
    </xf>
    <xf numFmtId="49" fontId="9" fillId="19" borderId="11" xfId="0" applyNumberFormat="1" applyFont="1" applyFill="1" applyBorder="1" applyAlignment="1">
      <alignment horizontal="center" vertical="top"/>
    </xf>
    <xf numFmtId="4" fontId="9" fillId="19" borderId="12" xfId="0" applyNumberFormat="1" applyFont="1" applyFill="1" applyBorder="1" applyAlignment="1">
      <alignment vertical="top"/>
    </xf>
    <xf numFmtId="0" fontId="9" fillId="19" borderId="10" xfId="0" applyFont="1" applyFill="1" applyBorder="1" applyAlignment="1">
      <alignment vertical="top" wrapText="1"/>
    </xf>
    <xf numFmtId="0" fontId="9" fillId="19" borderId="13" xfId="0" applyFont="1" applyFill="1" applyBorder="1" applyAlignment="1">
      <alignment vertical="top" wrapText="1"/>
    </xf>
    <xf numFmtId="49" fontId="9" fillId="19" borderId="14" xfId="0" applyNumberFormat="1" applyFont="1" applyFill="1" applyBorder="1" applyAlignment="1">
      <alignment horizontal="center" vertical="top"/>
    </xf>
    <xf numFmtId="0" fontId="9" fillId="19" borderId="13" xfId="0" applyFont="1" applyFill="1" applyBorder="1" applyAlignment="1">
      <alignment horizontal="left" vertical="top" wrapText="1"/>
    </xf>
    <xf numFmtId="0" fontId="9" fillId="19" borderId="13" xfId="0" applyFont="1" applyFill="1" applyBorder="1" applyAlignment="1">
      <alignment vertical="top"/>
    </xf>
    <xf numFmtId="49" fontId="9" fillId="19" borderId="14" xfId="0" applyNumberFormat="1" applyFont="1" applyFill="1" applyBorder="1" applyAlignment="1">
      <alignment horizontal="left" vertical="top"/>
    </xf>
    <xf numFmtId="49" fontId="9" fillId="19" borderId="14" xfId="0" applyNumberFormat="1" applyFont="1" applyFill="1" applyBorder="1" applyAlignment="1">
      <alignment vertical="top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4" xfId="0" applyBorder="1"/>
    <xf numFmtId="2" fontId="5" fillId="0" borderId="22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5" fillId="0" borderId="14" xfId="0" applyFont="1" applyBorder="1"/>
    <xf numFmtId="166" fontId="37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0" fillId="0" borderId="14" xfId="0" applyFont="1" applyBorder="1"/>
    <xf numFmtId="2" fontId="4" fillId="0" borderId="22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0" fontId="4" fillId="0" borderId="14" xfId="0" applyFont="1" applyBorder="1"/>
    <xf numFmtId="166" fontId="4" fillId="0" borderId="22" xfId="0" applyNumberFormat="1" applyFont="1" applyBorder="1" applyAlignment="1">
      <alignment horizontal="center"/>
    </xf>
    <xf numFmtId="0" fontId="50" fillId="0" borderId="13" xfId="0" applyFont="1" applyBorder="1" applyAlignment="1">
      <alignment wrapText="1"/>
    </xf>
    <xf numFmtId="0" fontId="50" fillId="0" borderId="14" xfId="0" applyFont="1" applyBorder="1"/>
    <xf numFmtId="2" fontId="50" fillId="0" borderId="22" xfId="0" applyNumberFormat="1" applyFont="1" applyBorder="1" applyAlignment="1">
      <alignment horizontal="center"/>
    </xf>
    <xf numFmtId="0" fontId="51" fillId="0" borderId="13" xfId="0" applyFont="1" applyBorder="1" applyAlignment="1">
      <alignment wrapText="1"/>
    </xf>
    <xf numFmtId="0" fontId="51" fillId="0" borderId="14" xfId="0" applyFont="1" applyBorder="1"/>
    <xf numFmtId="166" fontId="51" fillId="0" borderId="22" xfId="0" applyNumberFormat="1" applyFont="1" applyBorder="1" applyAlignment="1">
      <alignment horizontal="center"/>
    </xf>
    <xf numFmtId="2" fontId="51" fillId="0" borderId="22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166" fontId="0" fillId="0" borderId="22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1" fillId="0" borderId="0" xfId="0" applyFont="1" applyBorder="1"/>
    <xf numFmtId="0" fontId="50" fillId="0" borderId="23" xfId="0" applyFont="1" applyBorder="1" applyAlignment="1">
      <alignment wrapText="1"/>
    </xf>
    <xf numFmtId="0" fontId="50" fillId="0" borderId="15" xfId="0" applyFont="1" applyBorder="1"/>
    <xf numFmtId="2" fontId="50" fillId="0" borderId="28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1" fillId="0" borderId="13" xfId="0" applyFont="1" applyBorder="1"/>
    <xf numFmtId="0" fontId="0" fillId="0" borderId="13" xfId="0" applyBorder="1"/>
    <xf numFmtId="2" fontId="0" fillId="0" borderId="22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Font="1" applyBorder="1"/>
    <xf numFmtId="2" fontId="0" fillId="0" borderId="25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7" fillId="0" borderId="1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4" fontId="8" fillId="0" borderId="18" xfId="0" applyNumberFormat="1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10" fillId="19" borderId="0" xfId="0" applyFont="1" applyFill="1" applyAlignment="1">
      <alignment horizontal="center" vertical="top" wrapText="1"/>
    </xf>
    <xf numFmtId="4" fontId="8" fillId="19" borderId="18" xfId="0" applyNumberFormat="1" applyFont="1" applyFill="1" applyBorder="1" applyAlignment="1">
      <alignment horizontal="right" vertical="top"/>
    </xf>
    <xf numFmtId="0" fontId="7" fillId="19" borderId="0" xfId="0" applyFont="1" applyFill="1" applyAlignment="1">
      <alignment horizontal="right" vertical="top"/>
    </xf>
    <xf numFmtId="0" fontId="10" fillId="19" borderId="0" xfId="0" applyFont="1" applyFill="1" applyAlignment="1">
      <alignment horizontal="right" vertical="top" wrapText="1"/>
    </xf>
    <xf numFmtId="0" fontId="9" fillId="19" borderId="0" xfId="0" applyFont="1" applyFill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 2 2" xfId="44"/>
    <cellStyle name="Обычный 2 2 2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93</xdr:row>
      <xdr:rowOff>133350</xdr:rowOff>
    </xdr:from>
    <xdr:to>
      <xdr:col>54</xdr:col>
      <xdr:colOff>419100</xdr:colOff>
      <xdr:row>94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9525" y="323754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8;&#1080;&#1085;&#1072;/Desktop/&#1041;&#1102;&#1076;&#1078;&#1077;&#1090;/2020%20&#1075;&#1086;&#1076;/&#1041;&#1102;&#1076;&#1078;&#1077;&#1090;%202020%20&#1075;&#1086;&#1076;&#1072;/&#1103;&#1085;&#1074;&#1072;&#1088;&#1100;%202020%20&#1075;&#1086;&#1076;&#1072;%20&#1074;&#1085;&#1077;&#1089;&#1077;&#1085;&#1080;&#1077;%20&#1080;&#1079;&#1084;&#1077;&#1085;/&#1055;&#1088;&#1080;&#1083;&#1086;&#1078;&#1077;&#1085;&#1080;&#1077;%20&#1082;%20&#1088;&#1077;&#1096;&#1077;&#1085;&#1080;&#1102;%20&#1103;&#1085;&#1074;&#1072;&#1088;&#110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№1 "/>
      <sheetName val="прил№2"/>
      <sheetName val="прил №3"/>
      <sheetName val="Прил №5"/>
      <sheetName val="Прил №6,"/>
      <sheetName val="Прил №7"/>
      <sheetName val="Прил №8"/>
      <sheetName val="прил №9"/>
      <sheetName val="прил №10"/>
      <sheetName val="прил№11"/>
      <sheetName val="прил№12"/>
      <sheetName val="прил №13"/>
      <sheetName val="прил №1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75">
          <cell r="F75" t="str">
            <v>000</v>
          </cell>
        </row>
        <row r="82">
          <cell r="F82" t="str">
            <v>000</v>
          </cell>
          <cell r="G82">
            <v>48.73</v>
          </cell>
        </row>
        <row r="88">
          <cell r="F88" t="str">
            <v>000</v>
          </cell>
        </row>
      </sheetData>
      <sheetData sheetId="6">
        <row r="14">
          <cell r="G14">
            <v>10589.93</v>
          </cell>
          <cell r="H14">
            <v>10503.76</v>
          </cell>
        </row>
        <row r="15">
          <cell r="G15">
            <v>1262.1099999999999</v>
          </cell>
          <cell r="H15">
            <v>1262.1199999999999</v>
          </cell>
        </row>
        <row r="22">
          <cell r="G22">
            <v>0</v>
          </cell>
          <cell r="H22">
            <v>0</v>
          </cell>
        </row>
        <row r="29">
          <cell r="G29">
            <v>9232.39</v>
          </cell>
          <cell r="H29">
            <v>9146.68</v>
          </cell>
        </row>
        <row r="45">
          <cell r="H45">
            <v>0</v>
          </cell>
        </row>
        <row r="48">
          <cell r="G48">
            <v>95.43</v>
          </cell>
          <cell r="H48">
            <v>94.96</v>
          </cell>
        </row>
        <row r="54">
          <cell r="G54">
            <v>126.2</v>
          </cell>
          <cell r="H54">
            <v>129.1</v>
          </cell>
        </row>
        <row r="55">
          <cell r="G55">
            <v>126.2</v>
          </cell>
          <cell r="H55">
            <v>129.1</v>
          </cell>
        </row>
        <row r="64">
          <cell r="G64">
            <v>0</v>
          </cell>
          <cell r="H64">
            <v>0</v>
          </cell>
        </row>
        <row r="68">
          <cell r="H68">
            <v>1743.17</v>
          </cell>
        </row>
        <row r="69">
          <cell r="H69">
            <v>1743.17</v>
          </cell>
        </row>
        <row r="81">
          <cell r="H81">
            <v>901.36</v>
          </cell>
        </row>
        <row r="94">
          <cell r="H94">
            <v>901.36</v>
          </cell>
        </row>
        <row r="109">
          <cell r="H109">
            <v>7945.12</v>
          </cell>
        </row>
        <row r="110">
          <cell r="H110">
            <v>7945.12</v>
          </cell>
        </row>
        <row r="128">
          <cell r="G128">
            <v>0</v>
          </cell>
        </row>
        <row r="131">
          <cell r="G131">
            <v>0</v>
          </cell>
        </row>
        <row r="134">
          <cell r="G134">
            <v>0</v>
          </cell>
          <cell r="H134">
            <v>0</v>
          </cell>
        </row>
        <row r="135">
          <cell r="G135">
            <v>0</v>
          </cell>
          <cell r="H135">
            <v>0</v>
          </cell>
        </row>
        <row r="141">
          <cell r="H141">
            <v>0</v>
          </cell>
        </row>
        <row r="142">
          <cell r="H142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workbookViewId="0">
      <selection activeCell="B4" sqref="B4:C4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21.14062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161"/>
      <c r="B1" s="331" t="s">
        <v>197</v>
      </c>
      <c r="C1" s="331"/>
      <c r="D1" s="162"/>
      <c r="E1" s="332"/>
      <c r="F1" s="332"/>
      <c r="G1" s="332"/>
      <c r="H1" s="332"/>
      <c r="I1" s="163"/>
      <c r="J1" s="163"/>
    </row>
    <row r="2" spans="1:21" ht="15.75" x14ac:dyDescent="0.25">
      <c r="A2" s="161"/>
      <c r="B2" s="333" t="s">
        <v>198</v>
      </c>
      <c r="C2" s="333"/>
      <c r="D2" s="162"/>
      <c r="E2" s="164"/>
      <c r="F2" s="164"/>
      <c r="G2" s="164"/>
      <c r="H2" s="164"/>
      <c r="I2" s="163"/>
      <c r="J2" s="163"/>
    </row>
    <row r="3" spans="1:21" ht="38.25" customHeight="1" x14ac:dyDescent="0.2">
      <c r="A3" s="161"/>
      <c r="B3" s="334" t="s">
        <v>199</v>
      </c>
      <c r="C3" s="334"/>
      <c r="D3" s="165"/>
      <c r="E3" s="165"/>
      <c r="F3" s="165"/>
      <c r="G3" s="165"/>
      <c r="H3" s="165"/>
      <c r="I3" s="165"/>
      <c r="J3" s="165"/>
      <c r="K3" s="165"/>
      <c r="L3" s="165"/>
    </row>
    <row r="4" spans="1:21" ht="15" customHeight="1" x14ac:dyDescent="0.25">
      <c r="A4" s="161"/>
      <c r="B4" s="331" t="s">
        <v>434</v>
      </c>
      <c r="C4" s="331"/>
      <c r="D4" s="166"/>
      <c r="E4" s="164"/>
      <c r="F4" s="164"/>
      <c r="G4" s="164"/>
      <c r="H4" s="164"/>
      <c r="I4" s="163"/>
      <c r="J4" s="163"/>
    </row>
    <row r="5" spans="1:21" ht="12.75" hidden="1" customHeight="1" x14ac:dyDescent="0.2">
      <c r="A5" s="161"/>
      <c r="B5" s="161"/>
      <c r="C5" s="161"/>
    </row>
    <row r="6" spans="1:21" ht="27.75" customHeight="1" x14ac:dyDescent="0.25">
      <c r="A6" s="334" t="s">
        <v>200</v>
      </c>
      <c r="B6" s="334"/>
      <c r="C6" s="334"/>
      <c r="D6" s="162"/>
      <c r="E6" s="162"/>
      <c r="F6" s="162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</row>
    <row r="7" spans="1:21" ht="15.75" thickBot="1" x14ac:dyDescent="0.3">
      <c r="A7" s="329" t="s">
        <v>201</v>
      </c>
      <c r="B7" s="329"/>
      <c r="C7" s="329"/>
      <c r="D7" s="167"/>
      <c r="E7" s="168"/>
      <c r="F7" s="168"/>
    </row>
    <row r="8" spans="1:21" ht="25.5" x14ac:dyDescent="0.2">
      <c r="A8" s="169" t="s">
        <v>36</v>
      </c>
      <c r="B8" s="169" t="s">
        <v>202</v>
      </c>
      <c r="C8" s="170" t="s">
        <v>203</v>
      </c>
      <c r="D8" s="171"/>
      <c r="E8" s="172"/>
      <c r="F8" s="173"/>
      <c r="G8" s="174"/>
      <c r="H8" s="175"/>
    </row>
    <row r="9" spans="1:21" ht="5.25" customHeight="1" thickBot="1" x14ac:dyDescent="0.25">
      <c r="A9" s="176"/>
      <c r="B9" s="176"/>
      <c r="C9" s="177"/>
      <c r="D9" s="171"/>
      <c r="E9" s="172"/>
      <c r="F9" s="173"/>
      <c r="G9" s="178"/>
      <c r="H9" s="175"/>
    </row>
    <row r="10" spans="1:21" ht="18" customHeight="1" x14ac:dyDescent="0.2">
      <c r="A10" s="179" t="s">
        <v>204</v>
      </c>
      <c r="B10" s="180" t="s">
        <v>205</v>
      </c>
      <c r="C10" s="181">
        <f>C11+C18+C24+C26+C36+C50+C69+C72+C57+C43</f>
        <v>5943</v>
      </c>
      <c r="D10" s="182"/>
      <c r="E10" s="183"/>
      <c r="F10" s="184"/>
      <c r="G10" s="185"/>
      <c r="H10" s="186"/>
      <c r="I10" s="187"/>
    </row>
    <row r="11" spans="1:21" ht="18" customHeight="1" x14ac:dyDescent="0.2">
      <c r="A11" s="188" t="s">
        <v>206</v>
      </c>
      <c r="B11" s="189" t="s">
        <v>207</v>
      </c>
      <c r="C11" s="190">
        <f>C12</f>
        <v>913.82</v>
      </c>
      <c r="D11" s="191"/>
      <c r="E11" s="183"/>
      <c r="F11" s="192"/>
      <c r="G11" s="193"/>
      <c r="H11" s="194"/>
      <c r="I11" s="187"/>
    </row>
    <row r="12" spans="1:21" ht="19.5" customHeight="1" x14ac:dyDescent="0.25">
      <c r="A12" s="195" t="s">
        <v>208</v>
      </c>
      <c r="B12" s="196" t="s">
        <v>209</v>
      </c>
      <c r="C12" s="197">
        <f>C15+C16+C17</f>
        <v>913.82</v>
      </c>
      <c r="D12" s="191"/>
      <c r="E12" s="183"/>
      <c r="F12" s="192"/>
      <c r="G12" s="193"/>
      <c r="H12" s="194"/>
      <c r="I12" s="198"/>
    </row>
    <row r="13" spans="1:21" ht="25.5" hidden="1" customHeight="1" x14ac:dyDescent="0.2">
      <c r="A13" s="199" t="s">
        <v>210</v>
      </c>
      <c r="B13" s="200" t="s">
        <v>211</v>
      </c>
      <c r="C13" s="201"/>
      <c r="D13" s="202"/>
      <c r="E13" s="203"/>
      <c r="F13" s="203"/>
      <c r="G13" s="193"/>
      <c r="H13" s="194"/>
      <c r="I13" s="187"/>
    </row>
    <row r="14" spans="1:21" ht="42" hidden="1" customHeight="1" x14ac:dyDescent="0.2">
      <c r="A14" s="199" t="s">
        <v>212</v>
      </c>
      <c r="B14" s="200" t="s">
        <v>213</v>
      </c>
      <c r="C14" s="201"/>
      <c r="D14" s="191"/>
      <c r="E14" s="183"/>
      <c r="F14" s="192"/>
      <c r="G14" s="193"/>
      <c r="H14" s="194"/>
      <c r="I14" s="187"/>
    </row>
    <row r="15" spans="1:21" ht="65.25" customHeight="1" x14ac:dyDescent="0.2">
      <c r="A15" s="199" t="s">
        <v>214</v>
      </c>
      <c r="B15" s="200" t="s">
        <v>215</v>
      </c>
      <c r="C15" s="204">
        <v>913.82</v>
      </c>
      <c r="D15" s="191"/>
      <c r="E15" s="183"/>
      <c r="F15" s="192"/>
      <c r="G15" s="193"/>
      <c r="H15" s="194"/>
      <c r="I15" s="187"/>
    </row>
    <row r="16" spans="1:21" ht="106.5" customHeight="1" x14ac:dyDescent="0.2">
      <c r="A16" s="199" t="s">
        <v>216</v>
      </c>
      <c r="B16" s="200" t="s">
        <v>217</v>
      </c>
      <c r="C16" s="205"/>
      <c r="D16" s="191"/>
      <c r="E16" s="183"/>
      <c r="F16" s="192"/>
      <c r="G16" s="193"/>
      <c r="H16" s="194"/>
      <c r="I16" s="187"/>
    </row>
    <row r="17" spans="1:9" ht="39.75" customHeight="1" x14ac:dyDescent="0.2">
      <c r="A17" s="199" t="s">
        <v>218</v>
      </c>
      <c r="B17" s="200" t="s">
        <v>219</v>
      </c>
      <c r="C17" s="205"/>
      <c r="D17" s="191"/>
      <c r="E17" s="183"/>
      <c r="F17" s="192"/>
      <c r="G17" s="193"/>
      <c r="H17" s="194"/>
      <c r="I17" s="187"/>
    </row>
    <row r="18" spans="1:9" ht="39.75" customHeight="1" x14ac:dyDescent="0.2">
      <c r="A18" s="206" t="s">
        <v>220</v>
      </c>
      <c r="B18" s="207" t="s">
        <v>221</v>
      </c>
      <c r="C18" s="208">
        <f>C19</f>
        <v>1646.97</v>
      </c>
      <c r="D18" s="191"/>
      <c r="E18" s="183"/>
      <c r="F18" s="192"/>
      <c r="G18" s="193"/>
      <c r="H18" s="194"/>
      <c r="I18" s="187"/>
    </row>
    <row r="19" spans="1:9" ht="25.5" customHeight="1" x14ac:dyDescent="0.25">
      <c r="A19" s="209" t="s">
        <v>222</v>
      </c>
      <c r="B19" s="210" t="s">
        <v>223</v>
      </c>
      <c r="C19" s="205">
        <f>C20+C21+C22+C23</f>
        <v>1646.97</v>
      </c>
      <c r="D19" s="191"/>
      <c r="E19" s="211"/>
      <c r="F19" s="211"/>
      <c r="G19" s="193"/>
      <c r="H19" s="194"/>
      <c r="I19" s="187"/>
    </row>
    <row r="20" spans="1:9" ht="102" x14ac:dyDescent="0.2">
      <c r="A20" s="212" t="s">
        <v>224</v>
      </c>
      <c r="B20" s="213" t="s">
        <v>225</v>
      </c>
      <c r="C20" s="205">
        <v>754.7</v>
      </c>
      <c r="D20" s="191"/>
      <c r="E20" s="211"/>
      <c r="F20" s="211"/>
      <c r="G20" s="214"/>
      <c r="H20" s="194"/>
      <c r="I20" s="187"/>
    </row>
    <row r="21" spans="1:9" ht="114.75" x14ac:dyDescent="0.2">
      <c r="A21" s="212" t="s">
        <v>226</v>
      </c>
      <c r="B21" s="213" t="s">
        <v>227</v>
      </c>
      <c r="C21" s="205">
        <v>3.89</v>
      </c>
      <c r="D21" s="191"/>
      <c r="E21" s="211"/>
      <c r="F21" s="211"/>
      <c r="G21" s="214"/>
      <c r="H21" s="194"/>
      <c r="I21" s="187"/>
    </row>
    <row r="22" spans="1:9" ht="102" x14ac:dyDescent="0.2">
      <c r="A22" s="212" t="s">
        <v>228</v>
      </c>
      <c r="B22" s="213" t="s">
        <v>229</v>
      </c>
      <c r="C22" s="205">
        <v>985.78</v>
      </c>
      <c r="D22" s="191"/>
      <c r="E22" s="211"/>
      <c r="F22" s="211"/>
      <c r="G22" s="214"/>
      <c r="H22" s="194"/>
      <c r="I22" s="187"/>
    </row>
    <row r="23" spans="1:9" ht="102" x14ac:dyDescent="0.2">
      <c r="A23" s="215" t="s">
        <v>230</v>
      </c>
      <c r="B23" s="213" t="s">
        <v>231</v>
      </c>
      <c r="C23" s="204">
        <v>-97.4</v>
      </c>
      <c r="D23" s="191"/>
      <c r="E23" s="211"/>
      <c r="F23" s="211"/>
      <c r="G23" s="193"/>
      <c r="H23" s="194"/>
      <c r="I23" s="187"/>
    </row>
    <row r="24" spans="1:9" ht="16.5" customHeight="1" x14ac:dyDescent="0.2">
      <c r="A24" s="216" t="s">
        <v>232</v>
      </c>
      <c r="B24" s="189" t="s">
        <v>233</v>
      </c>
      <c r="C24" s="217">
        <f>C25</f>
        <v>376.18</v>
      </c>
      <c r="D24" s="191"/>
      <c r="E24" s="183"/>
      <c r="F24" s="192"/>
      <c r="G24" s="193"/>
      <c r="H24" s="194"/>
      <c r="I24" s="187"/>
    </row>
    <row r="25" spans="1:9" ht="14.25" customHeight="1" x14ac:dyDescent="0.2">
      <c r="A25" s="218" t="s">
        <v>234</v>
      </c>
      <c r="B25" s="219" t="s">
        <v>235</v>
      </c>
      <c r="C25" s="205">
        <v>376.18</v>
      </c>
      <c r="D25" s="191"/>
      <c r="E25" s="183"/>
      <c r="F25" s="192"/>
      <c r="G25" s="193"/>
      <c r="H25" s="194"/>
      <c r="I25" s="187"/>
    </row>
    <row r="26" spans="1:9" ht="17.25" customHeight="1" x14ac:dyDescent="0.2">
      <c r="A26" s="188" t="s">
        <v>236</v>
      </c>
      <c r="B26" s="189" t="s">
        <v>237</v>
      </c>
      <c r="C26" s="217">
        <f>C27+C31+C29</f>
        <v>2304.3000000000002</v>
      </c>
      <c r="D26" s="182"/>
      <c r="E26" s="172"/>
      <c r="F26" s="173"/>
      <c r="G26" s="174"/>
      <c r="H26" s="175"/>
      <c r="I26" s="187"/>
    </row>
    <row r="27" spans="1:9" ht="17.25" customHeight="1" x14ac:dyDescent="0.25">
      <c r="A27" s="195" t="s">
        <v>238</v>
      </c>
      <c r="B27" s="220" t="s">
        <v>239</v>
      </c>
      <c r="C27" s="197">
        <f>C28</f>
        <v>400.2</v>
      </c>
      <c r="D27" s="191"/>
      <c r="E27" s="221"/>
      <c r="F27" s="222"/>
      <c r="G27" s="193"/>
      <c r="H27" s="223"/>
      <c r="I27" s="187"/>
    </row>
    <row r="28" spans="1:9" ht="40.5" customHeight="1" x14ac:dyDescent="0.2">
      <c r="A28" s="199" t="s">
        <v>240</v>
      </c>
      <c r="B28" s="219" t="s">
        <v>241</v>
      </c>
      <c r="C28" s="205">
        <v>400.2</v>
      </c>
      <c r="D28" s="191"/>
      <c r="E28" s="221"/>
      <c r="F28" s="222"/>
      <c r="G28" s="193"/>
      <c r="H28" s="223"/>
      <c r="I28" s="187"/>
    </row>
    <row r="29" spans="1:9" ht="16.5" hidden="1" customHeight="1" x14ac:dyDescent="0.25">
      <c r="A29" s="195" t="s">
        <v>242</v>
      </c>
      <c r="B29" s="220" t="s">
        <v>243</v>
      </c>
      <c r="C29" s="224">
        <f>C30</f>
        <v>0</v>
      </c>
      <c r="D29" s="191"/>
      <c r="E29" s="221"/>
      <c r="F29" s="222"/>
      <c r="G29" s="193"/>
      <c r="H29" s="223"/>
      <c r="I29" s="187"/>
    </row>
    <row r="30" spans="1:9" ht="16.5" hidden="1" customHeight="1" x14ac:dyDescent="0.2">
      <c r="A30" s="199" t="s">
        <v>244</v>
      </c>
      <c r="B30" s="219" t="s">
        <v>245</v>
      </c>
      <c r="C30" s="201">
        <v>0</v>
      </c>
      <c r="D30" s="191"/>
      <c r="E30" s="221"/>
      <c r="F30" s="222"/>
      <c r="G30" s="193"/>
      <c r="H30" s="223"/>
      <c r="I30" s="187"/>
    </row>
    <row r="31" spans="1:9" ht="15" customHeight="1" x14ac:dyDescent="0.25">
      <c r="A31" s="195" t="s">
        <v>246</v>
      </c>
      <c r="B31" s="220" t="s">
        <v>247</v>
      </c>
      <c r="C31" s="197">
        <f>C32+C34</f>
        <v>1904.1</v>
      </c>
      <c r="D31" s="191"/>
      <c r="E31" s="221"/>
      <c r="F31" s="222"/>
      <c r="G31" s="225"/>
      <c r="H31" s="223"/>
      <c r="I31" s="187"/>
    </row>
    <row r="32" spans="1:9" ht="15" customHeight="1" x14ac:dyDescent="0.2">
      <c r="A32" s="226" t="s">
        <v>248</v>
      </c>
      <c r="B32" s="227" t="s">
        <v>249</v>
      </c>
      <c r="C32" s="228">
        <f>C33</f>
        <v>908.9</v>
      </c>
      <c r="D32" s="191"/>
      <c r="E32" s="221"/>
      <c r="F32" s="222"/>
      <c r="G32" s="225"/>
      <c r="H32" s="223"/>
      <c r="I32" s="187"/>
    </row>
    <row r="33" spans="1:9" ht="30" customHeight="1" x14ac:dyDescent="0.2">
      <c r="A33" s="199" t="s">
        <v>250</v>
      </c>
      <c r="B33" s="219" t="s">
        <v>251</v>
      </c>
      <c r="C33" s="205">
        <v>908.9</v>
      </c>
      <c r="D33" s="191"/>
      <c r="E33" s="221"/>
      <c r="F33" s="222"/>
      <c r="G33" s="193"/>
      <c r="H33" s="194"/>
      <c r="I33" s="198"/>
    </row>
    <row r="34" spans="1:9" ht="15.75" customHeight="1" x14ac:dyDescent="0.2">
      <c r="A34" s="229" t="s">
        <v>252</v>
      </c>
      <c r="B34" s="227" t="s">
        <v>253</v>
      </c>
      <c r="C34" s="228">
        <f>C35</f>
        <v>995.2</v>
      </c>
      <c r="D34" s="191"/>
      <c r="E34" s="221"/>
      <c r="F34" s="222"/>
      <c r="G34" s="193"/>
      <c r="H34" s="194"/>
      <c r="I34" s="198"/>
    </row>
    <row r="35" spans="1:9" ht="31.5" customHeight="1" x14ac:dyDescent="0.2">
      <c r="A35" s="199" t="s">
        <v>254</v>
      </c>
      <c r="B35" s="219" t="s">
        <v>255</v>
      </c>
      <c r="C35" s="205">
        <v>995.2</v>
      </c>
      <c r="D35" s="191"/>
      <c r="E35" s="221"/>
      <c r="F35" s="222"/>
      <c r="G35" s="193"/>
      <c r="H35" s="194"/>
      <c r="I35" s="198"/>
    </row>
    <row r="36" spans="1:9" ht="20.25" customHeight="1" x14ac:dyDescent="0.2">
      <c r="A36" s="230" t="s">
        <v>256</v>
      </c>
      <c r="B36" s="207" t="s">
        <v>257</v>
      </c>
      <c r="C36" s="217">
        <f>C38</f>
        <v>6.4</v>
      </c>
      <c r="D36" s="191"/>
      <c r="E36" s="221"/>
      <c r="F36" s="222"/>
      <c r="G36" s="193"/>
      <c r="H36" s="194"/>
      <c r="I36" s="187"/>
    </row>
    <row r="37" spans="1:9" ht="40.5" customHeight="1" x14ac:dyDescent="0.2">
      <c r="A37" s="199" t="s">
        <v>258</v>
      </c>
      <c r="B37" s="219" t="s">
        <v>259</v>
      </c>
      <c r="C37" s="204">
        <f>C38</f>
        <v>6.4</v>
      </c>
      <c r="D37" s="191"/>
      <c r="E37" s="221"/>
      <c r="F37" s="222"/>
      <c r="G37" s="193"/>
      <c r="H37" s="194"/>
      <c r="I37" s="187"/>
    </row>
    <row r="38" spans="1:9" ht="69.75" customHeight="1" x14ac:dyDescent="0.2">
      <c r="A38" s="199" t="s">
        <v>260</v>
      </c>
      <c r="B38" s="219" t="s">
        <v>261</v>
      </c>
      <c r="C38" s="205">
        <v>6.4</v>
      </c>
      <c r="D38" s="191"/>
      <c r="E38" s="221"/>
      <c r="F38" s="222"/>
      <c r="G38" s="193"/>
      <c r="H38" s="194"/>
      <c r="I38" s="187"/>
    </row>
    <row r="39" spans="1:9" ht="41.25" hidden="1" customHeight="1" x14ac:dyDescent="0.2">
      <c r="A39" s="231" t="s">
        <v>262</v>
      </c>
      <c r="B39" s="232" t="s">
        <v>263</v>
      </c>
      <c r="C39" s="233">
        <f>C40</f>
        <v>0</v>
      </c>
      <c r="D39" s="191"/>
      <c r="E39" s="221"/>
      <c r="F39" s="222"/>
      <c r="G39" s="193"/>
      <c r="H39" s="234"/>
      <c r="I39" s="187"/>
    </row>
    <row r="40" spans="1:9" ht="21.75" hidden="1" customHeight="1" x14ac:dyDescent="0.2">
      <c r="A40" s="199" t="s">
        <v>264</v>
      </c>
      <c r="B40" s="219" t="s">
        <v>265</v>
      </c>
      <c r="C40" s="201">
        <f>C41</f>
        <v>0</v>
      </c>
      <c r="D40" s="191"/>
      <c r="E40" s="221"/>
      <c r="F40" s="222"/>
      <c r="G40" s="193"/>
      <c r="H40" s="234"/>
      <c r="I40" s="187"/>
    </row>
    <row r="41" spans="1:9" ht="27" hidden="1" customHeight="1" x14ac:dyDescent="0.2">
      <c r="A41" s="199" t="s">
        <v>266</v>
      </c>
      <c r="B41" s="219" t="s">
        <v>267</v>
      </c>
      <c r="C41" s="201">
        <f>C42</f>
        <v>0</v>
      </c>
      <c r="D41" s="191"/>
      <c r="E41" s="221"/>
      <c r="F41" s="222"/>
      <c r="G41" s="185"/>
      <c r="H41" s="186"/>
      <c r="I41" s="187"/>
    </row>
    <row r="42" spans="1:9" ht="28.5" hidden="1" customHeight="1" x14ac:dyDescent="0.2">
      <c r="A42" s="199" t="s">
        <v>268</v>
      </c>
      <c r="B42" s="219" t="s">
        <v>269</v>
      </c>
      <c r="C42" s="201">
        <v>0</v>
      </c>
      <c r="D42" s="191"/>
      <c r="E42" s="221"/>
      <c r="F42" s="222"/>
      <c r="G42" s="193"/>
      <c r="H42" s="194"/>
      <c r="I42" s="187"/>
    </row>
    <row r="43" spans="1:9" ht="47.25" customHeight="1" x14ac:dyDescent="0.2">
      <c r="A43" s="235" t="s">
        <v>270</v>
      </c>
      <c r="B43" s="207" t="s">
        <v>271</v>
      </c>
      <c r="C43" s="190">
        <f>C44+C47</f>
        <v>45.24</v>
      </c>
      <c r="D43" s="182"/>
      <c r="E43" s="236"/>
      <c r="F43" s="237"/>
      <c r="G43" s="185"/>
      <c r="H43" s="186"/>
      <c r="I43" s="187"/>
    </row>
    <row r="44" spans="1:9" ht="78" customHeight="1" x14ac:dyDescent="0.2">
      <c r="A44" s="199" t="s">
        <v>272</v>
      </c>
      <c r="B44" s="219" t="s">
        <v>273</v>
      </c>
      <c r="C44" s="190">
        <f>C45+C48</f>
        <v>45.24</v>
      </c>
      <c r="D44" s="238"/>
      <c r="E44" s="183"/>
      <c r="F44" s="192"/>
      <c r="G44" s="193"/>
      <c r="H44" s="194"/>
      <c r="I44" s="187"/>
    </row>
    <row r="45" spans="1:9" ht="49.5" customHeight="1" x14ac:dyDescent="0.2">
      <c r="A45" s="199" t="s">
        <v>274</v>
      </c>
      <c r="B45" s="219" t="s">
        <v>275</v>
      </c>
      <c r="C45" s="190">
        <f>C46+C49</f>
        <v>45.24</v>
      </c>
      <c r="D45" s="238"/>
      <c r="E45" s="183"/>
      <c r="F45" s="183"/>
      <c r="G45" s="193"/>
      <c r="H45" s="194"/>
      <c r="I45" s="187"/>
    </row>
    <row r="46" spans="1:9" ht="75" customHeight="1" x14ac:dyDescent="0.2">
      <c r="A46" s="199" t="s">
        <v>276</v>
      </c>
      <c r="B46" s="219" t="s">
        <v>277</v>
      </c>
      <c r="C46" s="190">
        <v>45.24</v>
      </c>
      <c r="D46" s="191"/>
      <c r="E46" s="183"/>
      <c r="F46" s="192"/>
      <c r="G46" s="193"/>
      <c r="H46" s="194"/>
      <c r="I46" s="187"/>
    </row>
    <row r="47" spans="1:9" ht="0.75" customHeight="1" x14ac:dyDescent="0.2">
      <c r="A47" s="199" t="s">
        <v>278</v>
      </c>
      <c r="B47" s="219" t="s">
        <v>279</v>
      </c>
      <c r="C47" s="201">
        <f>C48</f>
        <v>0</v>
      </c>
      <c r="D47" s="191"/>
      <c r="E47" s="183"/>
      <c r="F47" s="192"/>
      <c r="G47" s="193"/>
      <c r="H47" s="194"/>
      <c r="I47" s="187"/>
    </row>
    <row r="48" spans="1:9" ht="84.75" hidden="1" customHeight="1" x14ac:dyDescent="0.2">
      <c r="A48" s="199" t="s">
        <v>280</v>
      </c>
      <c r="B48" s="219" t="s">
        <v>281</v>
      </c>
      <c r="C48" s="201">
        <f>C49</f>
        <v>0</v>
      </c>
      <c r="D48" s="191"/>
      <c r="E48" s="183"/>
      <c r="F48" s="192"/>
      <c r="G48" s="193"/>
      <c r="H48" s="234"/>
      <c r="I48" s="187"/>
    </row>
    <row r="49" spans="1:9" ht="96.75" hidden="1" customHeight="1" x14ac:dyDescent="0.2">
      <c r="A49" s="199" t="s">
        <v>282</v>
      </c>
      <c r="B49" s="219" t="s">
        <v>283</v>
      </c>
      <c r="C49" s="201">
        <v>0</v>
      </c>
      <c r="D49" s="191"/>
      <c r="E49" s="221"/>
      <c r="F49" s="222"/>
      <c r="G49" s="225"/>
      <c r="H49" s="239"/>
      <c r="I49" s="187"/>
    </row>
    <row r="50" spans="1:9" ht="27" customHeight="1" x14ac:dyDescent="0.2">
      <c r="A50" s="235" t="s">
        <v>284</v>
      </c>
      <c r="B50" s="240" t="s">
        <v>285</v>
      </c>
      <c r="C50" s="190">
        <f>C51+C54</f>
        <v>583.88</v>
      </c>
      <c r="D50" s="191"/>
      <c r="E50" s="221"/>
      <c r="F50" s="222"/>
      <c r="G50" s="225"/>
      <c r="H50" s="239"/>
      <c r="I50" s="187"/>
    </row>
    <row r="51" spans="1:9" ht="20.25" customHeight="1" x14ac:dyDescent="0.2">
      <c r="A51" s="231" t="s">
        <v>286</v>
      </c>
      <c r="B51" s="240" t="s">
        <v>287</v>
      </c>
      <c r="C51" s="241">
        <f>C52</f>
        <v>85</v>
      </c>
      <c r="D51" s="191"/>
      <c r="E51" s="221"/>
      <c r="F51" s="222"/>
      <c r="G51" s="225"/>
      <c r="H51" s="239"/>
      <c r="I51" s="187"/>
    </row>
    <row r="52" spans="1:9" ht="21.75" customHeight="1" x14ac:dyDescent="0.2">
      <c r="A52" s="199" t="s">
        <v>288</v>
      </c>
      <c r="B52" s="242" t="s">
        <v>289</v>
      </c>
      <c r="C52" s="204">
        <f>C53</f>
        <v>85</v>
      </c>
      <c r="D52" s="191"/>
      <c r="E52" s="221"/>
      <c r="F52" s="222"/>
      <c r="G52" s="225"/>
      <c r="H52" s="239"/>
      <c r="I52" s="187"/>
    </row>
    <row r="53" spans="1:9" ht="26.25" customHeight="1" x14ac:dyDescent="0.2">
      <c r="A53" s="199" t="s">
        <v>290</v>
      </c>
      <c r="B53" s="242" t="s">
        <v>291</v>
      </c>
      <c r="C53" s="204">
        <v>85</v>
      </c>
      <c r="D53" s="191"/>
      <c r="E53" s="221"/>
      <c r="F53" s="222"/>
      <c r="G53" s="225"/>
      <c r="H53" s="239"/>
      <c r="I53" s="187"/>
    </row>
    <row r="54" spans="1:9" ht="26.25" customHeight="1" x14ac:dyDescent="0.2">
      <c r="A54" s="199" t="s">
        <v>292</v>
      </c>
      <c r="B54" s="242" t="s">
        <v>293</v>
      </c>
      <c r="C54" s="204">
        <f>C55</f>
        <v>498.88</v>
      </c>
      <c r="D54" s="191"/>
      <c r="E54" s="221"/>
      <c r="F54" s="222"/>
      <c r="G54" s="225"/>
      <c r="H54" s="239"/>
      <c r="I54" s="187"/>
    </row>
    <row r="55" spans="1:9" ht="26.25" customHeight="1" x14ac:dyDescent="0.2">
      <c r="A55" s="199" t="s">
        <v>294</v>
      </c>
      <c r="B55" s="242" t="s">
        <v>295</v>
      </c>
      <c r="C55" s="204">
        <f>C56</f>
        <v>498.88</v>
      </c>
      <c r="D55" s="191"/>
      <c r="E55" s="221"/>
      <c r="F55" s="222"/>
      <c r="G55" s="225"/>
      <c r="H55" s="239"/>
      <c r="I55" s="187"/>
    </row>
    <row r="56" spans="1:9" ht="26.25" customHeight="1" x14ac:dyDescent="0.2">
      <c r="A56" s="199" t="s">
        <v>296</v>
      </c>
      <c r="B56" s="242" t="s">
        <v>297</v>
      </c>
      <c r="C56" s="204">
        <v>498.88</v>
      </c>
      <c r="D56" s="191"/>
      <c r="E56" s="221"/>
      <c r="F56" s="222"/>
      <c r="G56" s="225"/>
      <c r="H56" s="239"/>
      <c r="I56" s="187"/>
    </row>
    <row r="57" spans="1:9" ht="26.25" customHeight="1" x14ac:dyDescent="0.2">
      <c r="A57" s="235" t="s">
        <v>298</v>
      </c>
      <c r="B57" s="189" t="s">
        <v>299</v>
      </c>
      <c r="C57" s="190">
        <f>C58+C61</f>
        <v>63.21</v>
      </c>
      <c r="D57" s="191"/>
      <c r="E57" s="221"/>
      <c r="F57" s="222"/>
      <c r="G57" s="225"/>
      <c r="H57" s="223"/>
      <c r="I57" s="187"/>
    </row>
    <row r="58" spans="1:9" ht="65.25" customHeight="1" x14ac:dyDescent="0.2">
      <c r="A58" s="229" t="s">
        <v>300</v>
      </c>
      <c r="B58" s="243" t="s">
        <v>301</v>
      </c>
      <c r="C58" s="204">
        <f>C59</f>
        <v>58.38</v>
      </c>
      <c r="D58" s="191"/>
      <c r="E58" s="221"/>
      <c r="F58" s="222"/>
      <c r="G58" s="225"/>
      <c r="H58" s="223"/>
      <c r="I58" s="187"/>
    </row>
    <row r="59" spans="1:9" ht="40.5" hidden="1" customHeight="1" x14ac:dyDescent="0.2">
      <c r="A59" s="199" t="s">
        <v>302</v>
      </c>
      <c r="B59" s="213" t="s">
        <v>303</v>
      </c>
      <c r="C59" s="204">
        <f>C60</f>
        <v>58.38</v>
      </c>
      <c r="D59" s="191"/>
      <c r="E59" s="221"/>
      <c r="F59" s="222"/>
      <c r="G59" s="225"/>
      <c r="H59" s="223"/>
      <c r="I59" s="187"/>
    </row>
    <row r="60" spans="1:9" ht="78.75" customHeight="1" x14ac:dyDescent="0.2">
      <c r="A60" s="199" t="s">
        <v>304</v>
      </c>
      <c r="B60" s="243" t="s">
        <v>305</v>
      </c>
      <c r="C60" s="204">
        <v>58.38</v>
      </c>
      <c r="D60" s="191"/>
      <c r="E60" s="221"/>
      <c r="F60" s="222"/>
      <c r="G60" s="225"/>
      <c r="H60" s="223"/>
      <c r="I60" s="187"/>
    </row>
    <row r="61" spans="1:9" ht="59.25" customHeight="1" x14ac:dyDescent="0.2">
      <c r="A61" s="229" t="s">
        <v>306</v>
      </c>
      <c r="B61" s="227" t="s">
        <v>307</v>
      </c>
      <c r="C61" s="244">
        <f>C63</f>
        <v>4.83</v>
      </c>
      <c r="D61" s="191"/>
      <c r="E61" s="221"/>
      <c r="F61" s="222"/>
      <c r="G61" s="225"/>
      <c r="H61" s="223"/>
      <c r="I61" s="187"/>
    </row>
    <row r="62" spans="1:9" ht="26.25" hidden="1" customHeight="1" x14ac:dyDescent="0.2">
      <c r="A62" s="218" t="s">
        <v>308</v>
      </c>
      <c r="B62" s="219" t="s">
        <v>307</v>
      </c>
      <c r="C62" s="201">
        <f>C63</f>
        <v>4.8</v>
      </c>
      <c r="D62" s="191"/>
      <c r="E62" s="221"/>
      <c r="F62" s="222"/>
      <c r="G62" s="225"/>
      <c r="H62" s="223"/>
      <c r="I62" s="187"/>
    </row>
    <row r="63" spans="1:9" ht="25.5" customHeight="1" x14ac:dyDescent="0.2">
      <c r="A63" s="218" t="s">
        <v>309</v>
      </c>
      <c r="B63" s="219" t="s">
        <v>310</v>
      </c>
      <c r="C63" s="204">
        <v>4.83</v>
      </c>
      <c r="D63" s="191"/>
      <c r="E63" s="221"/>
      <c r="F63" s="222"/>
      <c r="G63" s="225"/>
      <c r="H63" s="223"/>
      <c r="I63" s="187"/>
    </row>
    <row r="64" spans="1:9" ht="24" hidden="1" customHeight="1" x14ac:dyDescent="0.2">
      <c r="A64" s="231" t="s">
        <v>311</v>
      </c>
      <c r="B64" s="232" t="s">
        <v>312</v>
      </c>
      <c r="C64" s="233">
        <f>C67+C65</f>
        <v>0</v>
      </c>
      <c r="D64" s="191"/>
      <c r="E64" s="221"/>
      <c r="F64" s="222"/>
      <c r="G64" s="225"/>
      <c r="H64" s="223"/>
      <c r="I64" s="187"/>
    </row>
    <row r="65" spans="1:9" ht="27" hidden="1" customHeight="1" x14ac:dyDescent="0.2">
      <c r="A65" s="218" t="s">
        <v>313</v>
      </c>
      <c r="B65" s="219" t="s">
        <v>314</v>
      </c>
      <c r="C65" s="201">
        <v>0</v>
      </c>
      <c r="D65" s="191"/>
      <c r="E65" s="221"/>
      <c r="F65" s="222"/>
      <c r="G65" s="225"/>
      <c r="H65" s="223"/>
      <c r="I65" s="187"/>
    </row>
    <row r="66" spans="1:9" ht="32.25" hidden="1" customHeight="1" x14ac:dyDescent="0.2">
      <c r="A66" s="218" t="s">
        <v>315</v>
      </c>
      <c r="B66" s="219" t="s">
        <v>316</v>
      </c>
      <c r="C66" s="201"/>
      <c r="D66" s="191"/>
      <c r="E66" s="221"/>
      <c r="F66" s="222"/>
      <c r="G66" s="225"/>
      <c r="H66" s="223"/>
      <c r="I66" s="187"/>
    </row>
    <row r="67" spans="1:9" ht="31.5" hidden="1" customHeight="1" x14ac:dyDescent="0.2">
      <c r="A67" s="218" t="s">
        <v>317</v>
      </c>
      <c r="B67" s="219" t="s">
        <v>318</v>
      </c>
      <c r="C67" s="201">
        <f>C68</f>
        <v>0</v>
      </c>
      <c r="D67" s="191"/>
      <c r="E67" s="221"/>
      <c r="F67" s="222"/>
      <c r="G67" s="225"/>
      <c r="H67" s="223"/>
      <c r="I67" s="187"/>
    </row>
    <row r="68" spans="1:9" ht="0.75" hidden="1" customHeight="1" x14ac:dyDescent="0.2">
      <c r="A68" s="218" t="s">
        <v>319</v>
      </c>
      <c r="B68" s="219" t="s">
        <v>320</v>
      </c>
      <c r="C68" s="201">
        <v>0</v>
      </c>
      <c r="D68" s="191"/>
      <c r="E68" s="221"/>
      <c r="F68" s="222"/>
      <c r="G68" s="225"/>
      <c r="H68" s="223"/>
      <c r="I68" s="187"/>
    </row>
    <row r="69" spans="1:9" ht="21.75" customHeight="1" x14ac:dyDescent="0.2">
      <c r="A69" s="245" t="s">
        <v>311</v>
      </c>
      <c r="B69" s="232" t="s">
        <v>312</v>
      </c>
      <c r="C69" s="241">
        <f>C70</f>
        <v>3</v>
      </c>
      <c r="D69" s="191"/>
      <c r="E69" s="221"/>
      <c r="F69" s="222"/>
      <c r="G69" s="225"/>
      <c r="H69" s="223"/>
      <c r="I69" s="187"/>
    </row>
    <row r="70" spans="1:9" ht="55.5" customHeight="1" x14ac:dyDescent="0.2">
      <c r="A70" s="245" t="s">
        <v>321</v>
      </c>
      <c r="B70" s="232" t="s">
        <v>322</v>
      </c>
      <c r="C70" s="208">
        <f>C71</f>
        <v>3</v>
      </c>
      <c r="D70" s="191"/>
      <c r="E70" s="221"/>
      <c r="F70" s="222"/>
      <c r="G70" s="225"/>
      <c r="H70" s="223"/>
      <c r="I70" s="187"/>
    </row>
    <row r="71" spans="1:9" ht="51" customHeight="1" x14ac:dyDescent="0.2">
      <c r="A71" s="218" t="s">
        <v>321</v>
      </c>
      <c r="B71" s="219" t="s">
        <v>323</v>
      </c>
      <c r="C71" s="205">
        <v>3</v>
      </c>
      <c r="D71" s="191"/>
      <c r="E71" s="221"/>
      <c r="F71" s="222"/>
      <c r="G71" s="225"/>
      <c r="H71" s="223"/>
      <c r="I71" s="187"/>
    </row>
    <row r="72" spans="1:9" ht="18" customHeight="1" x14ac:dyDescent="0.2">
      <c r="A72" s="231" t="s">
        <v>324</v>
      </c>
      <c r="B72" s="232" t="s">
        <v>325</v>
      </c>
      <c r="C72" s="208">
        <f>C73</f>
        <v>0</v>
      </c>
      <c r="D72" s="191"/>
      <c r="E72" s="221"/>
      <c r="F72" s="222"/>
      <c r="G72" s="225"/>
      <c r="H72" s="223"/>
      <c r="I72" s="187"/>
    </row>
    <row r="73" spans="1:9" ht="18.75" customHeight="1" x14ac:dyDescent="0.2">
      <c r="A73" s="218" t="s">
        <v>326</v>
      </c>
      <c r="B73" s="219" t="s">
        <v>327</v>
      </c>
      <c r="C73" s="204">
        <f>C74</f>
        <v>0</v>
      </c>
      <c r="D73" s="191"/>
      <c r="E73" s="221"/>
      <c r="F73" s="222"/>
      <c r="G73" s="225"/>
      <c r="H73" s="223"/>
      <c r="I73" s="187"/>
    </row>
    <row r="74" spans="1:9" ht="18.75" customHeight="1" x14ac:dyDescent="0.2">
      <c r="A74" s="218" t="s">
        <v>328</v>
      </c>
      <c r="B74" s="219" t="s">
        <v>329</v>
      </c>
      <c r="C74" s="204">
        <v>0</v>
      </c>
      <c r="D74" s="191"/>
      <c r="E74" s="221"/>
      <c r="F74" s="222"/>
      <c r="G74" s="225"/>
      <c r="H74" s="223"/>
      <c r="I74" s="187"/>
    </row>
    <row r="75" spans="1:9" ht="18.75" customHeight="1" x14ac:dyDescent="0.2">
      <c r="A75" s="179" t="s">
        <v>330</v>
      </c>
      <c r="B75" s="232" t="s">
        <v>331</v>
      </c>
      <c r="C75" s="241">
        <f>C76</f>
        <v>20676.52</v>
      </c>
      <c r="D75" s="246"/>
      <c r="E75" s="172"/>
      <c r="F75" s="173"/>
      <c r="G75" s="174"/>
      <c r="H75" s="175"/>
      <c r="I75" s="187"/>
    </row>
    <row r="76" spans="1:9" ht="42.75" customHeight="1" x14ac:dyDescent="0.2">
      <c r="A76" s="216" t="s">
        <v>332</v>
      </c>
      <c r="B76" s="189" t="s">
        <v>333</v>
      </c>
      <c r="C76" s="190">
        <f>C77+C86+C80+C91</f>
        <v>20676.52</v>
      </c>
      <c r="D76" s="246"/>
      <c r="E76" s="172"/>
      <c r="F76" s="173"/>
      <c r="G76" s="174"/>
      <c r="H76" s="175"/>
      <c r="I76" s="187"/>
    </row>
    <row r="77" spans="1:9" ht="25.5" customHeight="1" x14ac:dyDescent="0.2">
      <c r="A77" s="235" t="s">
        <v>334</v>
      </c>
      <c r="B77" s="189" t="s">
        <v>335</v>
      </c>
      <c r="C77" s="190">
        <f>C78+C79</f>
        <v>16321.09</v>
      </c>
      <c r="D77" s="238"/>
      <c r="E77" s="221"/>
      <c r="F77" s="222"/>
      <c r="G77" s="225"/>
      <c r="H77" s="223"/>
      <c r="I77" s="187"/>
    </row>
    <row r="78" spans="1:9" ht="39.75" customHeight="1" x14ac:dyDescent="0.2">
      <c r="A78" s="199" t="s">
        <v>336</v>
      </c>
      <c r="B78" s="219" t="s">
        <v>337</v>
      </c>
      <c r="C78" s="204">
        <v>16321.09</v>
      </c>
      <c r="D78" s="238"/>
      <c r="E78" s="221"/>
      <c r="F78" s="222"/>
      <c r="G78" s="225"/>
      <c r="H78" s="223"/>
      <c r="I78" s="187"/>
    </row>
    <row r="79" spans="1:9" ht="27.75" hidden="1" customHeight="1" x14ac:dyDescent="0.2">
      <c r="A79" s="199" t="s">
        <v>338</v>
      </c>
      <c r="B79" s="219" t="s">
        <v>339</v>
      </c>
      <c r="C79" s="201">
        <v>0</v>
      </c>
      <c r="D79" s="238"/>
      <c r="E79" s="221">
        <v>0</v>
      </c>
      <c r="F79" s="222"/>
      <c r="G79" s="225"/>
      <c r="H79" s="223"/>
      <c r="I79" s="187"/>
    </row>
    <row r="80" spans="1:9" ht="28.5" customHeight="1" x14ac:dyDescent="0.2">
      <c r="A80" s="245" t="s">
        <v>340</v>
      </c>
      <c r="B80" s="247" t="s">
        <v>341</v>
      </c>
      <c r="C80" s="190">
        <f>C82+C85+C84+C83</f>
        <v>4225.8</v>
      </c>
      <c r="D80" s="238"/>
      <c r="E80" s="221"/>
      <c r="F80" s="222"/>
      <c r="G80" s="225"/>
      <c r="H80" s="223"/>
      <c r="I80" s="187"/>
    </row>
    <row r="81" spans="1:9" ht="0.75" hidden="1" customHeight="1" x14ac:dyDescent="0.2">
      <c r="A81" s="248" t="s">
        <v>342</v>
      </c>
      <c r="B81" s="249" t="s">
        <v>343</v>
      </c>
      <c r="C81" s="201">
        <f>C85+C82</f>
        <v>3487.3</v>
      </c>
      <c r="D81" s="238"/>
      <c r="E81" s="221"/>
      <c r="F81" s="222"/>
      <c r="G81" s="225"/>
      <c r="H81" s="223"/>
      <c r="I81" s="187"/>
    </row>
    <row r="82" spans="1:9" ht="40.5" hidden="1" customHeight="1" x14ac:dyDescent="0.2">
      <c r="A82" s="248" t="s">
        <v>344</v>
      </c>
      <c r="B82" s="249" t="s">
        <v>345</v>
      </c>
      <c r="C82" s="201">
        <v>0</v>
      </c>
      <c r="D82" s="238"/>
      <c r="E82" s="221">
        <v>0</v>
      </c>
      <c r="F82" s="222"/>
      <c r="G82" s="225"/>
      <c r="H82" s="223"/>
      <c r="I82" s="187"/>
    </row>
    <row r="83" spans="1:9" ht="21.75" customHeight="1" x14ac:dyDescent="0.2">
      <c r="A83" s="248" t="s">
        <v>346</v>
      </c>
      <c r="B83" s="249" t="s">
        <v>347</v>
      </c>
      <c r="C83" s="201">
        <v>150</v>
      </c>
      <c r="D83" s="238"/>
      <c r="E83" s="221"/>
      <c r="F83" s="222"/>
      <c r="G83" s="225"/>
      <c r="H83" s="223"/>
      <c r="I83" s="187"/>
    </row>
    <row r="84" spans="1:9" ht="31.5" customHeight="1" x14ac:dyDescent="0.2">
      <c r="A84" s="248" t="s">
        <v>348</v>
      </c>
      <c r="B84" s="249" t="s">
        <v>349</v>
      </c>
      <c r="C84" s="204">
        <v>588.5</v>
      </c>
      <c r="D84" s="238"/>
      <c r="E84" s="221"/>
      <c r="F84" s="222"/>
      <c r="G84" s="225"/>
      <c r="H84" s="223"/>
      <c r="I84" s="187"/>
    </row>
    <row r="85" spans="1:9" ht="21.75" customHeight="1" x14ac:dyDescent="0.2">
      <c r="A85" s="248" t="s">
        <v>350</v>
      </c>
      <c r="B85" s="249" t="s">
        <v>351</v>
      </c>
      <c r="C85" s="204">
        <f>865.2+1298.6+1323.5</f>
        <v>3487.3</v>
      </c>
      <c r="D85" s="238"/>
      <c r="E85" s="221"/>
      <c r="F85" s="222"/>
      <c r="G85" s="225"/>
      <c r="H85" s="223"/>
      <c r="I85" s="187"/>
    </row>
    <row r="86" spans="1:9" ht="31.5" customHeight="1" x14ac:dyDescent="0.2">
      <c r="A86" s="235" t="s">
        <v>352</v>
      </c>
      <c r="B86" s="189" t="s">
        <v>353</v>
      </c>
      <c r="C86" s="190">
        <f>C87+C89</f>
        <v>126.3</v>
      </c>
      <c r="D86" s="238"/>
      <c r="E86" s="221"/>
      <c r="F86" s="222"/>
      <c r="G86" s="225"/>
      <c r="H86" s="223"/>
      <c r="I86" s="187"/>
    </row>
    <row r="87" spans="1:9" ht="39" customHeight="1" x14ac:dyDescent="0.2">
      <c r="A87" s="199" t="s">
        <v>354</v>
      </c>
      <c r="B87" s="219" t="s">
        <v>355</v>
      </c>
      <c r="C87" s="204">
        <f>C88</f>
        <v>125.6</v>
      </c>
      <c r="D87" s="238"/>
      <c r="E87" s="221"/>
      <c r="F87" s="222"/>
      <c r="G87" s="225"/>
      <c r="H87" s="223"/>
      <c r="I87" s="187"/>
    </row>
    <row r="88" spans="1:9" ht="39.75" customHeight="1" x14ac:dyDescent="0.2">
      <c r="A88" s="199" t="s">
        <v>356</v>
      </c>
      <c r="B88" s="219" t="s">
        <v>357</v>
      </c>
      <c r="C88" s="205">
        <v>125.6</v>
      </c>
      <c r="D88" s="238"/>
      <c r="E88" s="221"/>
      <c r="F88" s="222"/>
      <c r="G88" s="225"/>
      <c r="H88" s="223"/>
      <c r="I88" s="187"/>
    </row>
    <row r="89" spans="1:9" ht="40.5" customHeight="1" x14ac:dyDescent="0.2">
      <c r="A89" s="218" t="s">
        <v>358</v>
      </c>
      <c r="B89" s="242" t="s">
        <v>359</v>
      </c>
      <c r="C89" s="205">
        <f>C90</f>
        <v>0.7</v>
      </c>
      <c r="D89" s="238"/>
      <c r="E89" s="221"/>
      <c r="F89" s="222"/>
      <c r="G89" s="225"/>
      <c r="H89" s="223"/>
      <c r="I89" s="187"/>
    </row>
    <row r="90" spans="1:9" ht="41.25" customHeight="1" x14ac:dyDescent="0.2">
      <c r="A90" s="218" t="s">
        <v>360</v>
      </c>
      <c r="B90" s="242" t="s">
        <v>361</v>
      </c>
      <c r="C90" s="204">
        <v>0.7</v>
      </c>
      <c r="D90" s="238"/>
      <c r="E90" s="221"/>
      <c r="F90" s="222"/>
      <c r="G90" s="225"/>
      <c r="H90" s="223"/>
      <c r="I90" s="187"/>
    </row>
    <row r="91" spans="1:9" ht="18" customHeight="1" x14ac:dyDescent="0.2">
      <c r="A91" s="245" t="s">
        <v>9</v>
      </c>
      <c r="B91" s="250" t="s">
        <v>365</v>
      </c>
      <c r="C91" s="241">
        <f>C92</f>
        <v>3.33</v>
      </c>
      <c r="D91" s="246"/>
      <c r="E91" s="236"/>
      <c r="F91" s="184"/>
      <c r="G91" s="185"/>
      <c r="H91" s="186"/>
      <c r="I91" s="187"/>
    </row>
    <row r="92" spans="1:9" ht="23.25" customHeight="1" x14ac:dyDescent="0.2">
      <c r="A92" s="218" t="s">
        <v>362</v>
      </c>
      <c r="B92" s="242" t="s">
        <v>366</v>
      </c>
      <c r="C92" s="204">
        <f>C93</f>
        <v>3.33</v>
      </c>
      <c r="D92" s="238"/>
      <c r="E92" s="221"/>
      <c r="F92" s="222"/>
      <c r="G92" s="225"/>
      <c r="H92" s="223"/>
      <c r="I92" s="187"/>
    </row>
    <row r="93" spans="1:9" ht="29.25" customHeight="1" thickBot="1" x14ac:dyDescent="0.25">
      <c r="A93" s="218" t="s">
        <v>368</v>
      </c>
      <c r="B93" s="242" t="s">
        <v>367</v>
      </c>
      <c r="C93" s="204">
        <v>3.33</v>
      </c>
      <c r="D93" s="238"/>
      <c r="E93" s="221"/>
      <c r="F93" s="222"/>
      <c r="G93" s="225"/>
      <c r="H93" s="223"/>
      <c r="I93" s="187"/>
    </row>
    <row r="94" spans="1:9" ht="17.25" customHeight="1" thickBot="1" x14ac:dyDescent="0.25">
      <c r="A94" s="251" t="s">
        <v>363</v>
      </c>
      <c r="B94" s="252"/>
      <c r="C94" s="253">
        <f>C10+C75</f>
        <v>26619.52</v>
      </c>
      <c r="D94" s="254"/>
      <c r="E94" s="183"/>
      <c r="F94" s="184"/>
      <c r="G94" s="185"/>
      <c r="H94" s="186"/>
      <c r="I94" s="187"/>
    </row>
    <row r="95" spans="1:9" x14ac:dyDescent="0.2">
      <c r="A95" s="161"/>
      <c r="B95" s="161"/>
      <c r="C95" s="255"/>
      <c r="D95" s="256"/>
    </row>
    <row r="96" spans="1:9" x14ac:dyDescent="0.2">
      <c r="A96" s="165"/>
      <c r="B96" s="330"/>
      <c r="C96" s="330"/>
      <c r="E96" t="s">
        <v>364</v>
      </c>
    </row>
    <row r="97" spans="1:5" x14ac:dyDescent="0.2">
      <c r="A97" s="161"/>
      <c r="B97" s="161"/>
      <c r="C97" s="161"/>
    </row>
    <row r="98" spans="1:5" x14ac:dyDescent="0.2">
      <c r="A98" s="161"/>
      <c r="B98" s="161"/>
      <c r="C98" s="161"/>
    </row>
    <row r="99" spans="1:5" ht="15" x14ac:dyDescent="0.25">
      <c r="A99" s="257"/>
      <c r="B99" s="330"/>
      <c r="C99" s="330"/>
      <c r="D99" s="258"/>
      <c r="E99" s="168"/>
    </row>
    <row r="100" spans="1:5" x14ac:dyDescent="0.2">
      <c r="A100" s="161"/>
      <c r="B100" s="161"/>
      <c r="C100" s="161"/>
    </row>
  </sheetData>
  <mergeCells count="9">
    <mergeCell ref="A7:C7"/>
    <mergeCell ref="B96:C96"/>
    <mergeCell ref="B99:C99"/>
    <mergeCell ref="B1:C1"/>
    <mergeCell ref="E1:H1"/>
    <mergeCell ref="B2:C2"/>
    <mergeCell ref="B3:C3"/>
    <mergeCell ref="B4:C4"/>
    <mergeCell ref="A6:C6"/>
  </mergeCells>
  <pageMargins left="0.35433070866141736" right="0.35433070866141736" top="0.39370078740157483" bottom="0.39370078740157483" header="0.51181102362204722" footer="0.51181102362204722"/>
  <pageSetup paperSize="9" scale="58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2"/>
  <sheetViews>
    <sheetView view="pageBreakPreview" zoomScaleSheetLayoutView="100" workbookViewId="0">
      <selection activeCell="A5" sqref="A5:E5"/>
    </sheetView>
  </sheetViews>
  <sheetFormatPr defaultRowHeight="12.75" x14ac:dyDescent="0.2"/>
  <cols>
    <col min="1" max="1" width="62" style="1" customWidth="1"/>
    <col min="2" max="2" width="5.85546875" style="1" bestFit="1" customWidth="1"/>
    <col min="3" max="3" width="6.5703125" style="1" bestFit="1" customWidth="1"/>
    <col min="4" max="4" width="9.42578125" style="1" bestFit="1" customWidth="1"/>
    <col min="5" max="5" width="12" style="68" customWidth="1"/>
    <col min="6" max="16384" width="9.140625" style="1"/>
  </cols>
  <sheetData>
    <row r="2" spans="1:8" ht="14.25" x14ac:dyDescent="0.2">
      <c r="A2" s="337" t="s">
        <v>77</v>
      </c>
      <c r="B2" s="337"/>
      <c r="C2" s="337"/>
      <c r="D2" s="337"/>
      <c r="E2" s="337"/>
    </row>
    <row r="3" spans="1:8" ht="14.25" x14ac:dyDescent="0.2">
      <c r="A3" s="337" t="s">
        <v>81</v>
      </c>
      <c r="B3" s="337"/>
      <c r="C3" s="337"/>
      <c r="D3" s="337"/>
      <c r="E3" s="337"/>
    </row>
    <row r="4" spans="1:8" ht="35.25" customHeight="1" x14ac:dyDescent="0.2">
      <c r="A4" s="338" t="s">
        <v>150</v>
      </c>
      <c r="B4" s="338"/>
      <c r="C4" s="338"/>
      <c r="D4" s="338"/>
      <c r="E4" s="338"/>
    </row>
    <row r="5" spans="1:8" ht="15" x14ac:dyDescent="0.2">
      <c r="A5" s="339" t="s">
        <v>434</v>
      </c>
      <c r="B5" s="339"/>
      <c r="C5" s="339"/>
      <c r="D5" s="339"/>
      <c r="E5" s="339"/>
    </row>
    <row r="6" spans="1:8" ht="15" x14ac:dyDescent="0.2">
      <c r="A6" s="339"/>
      <c r="B6" s="339"/>
      <c r="C6" s="339"/>
      <c r="D6" s="339"/>
      <c r="E6" s="339"/>
    </row>
    <row r="7" spans="1:8" ht="12.75" customHeight="1" x14ac:dyDescent="0.2">
      <c r="A7" s="335" t="s">
        <v>143</v>
      </c>
      <c r="B7" s="335"/>
      <c r="C7" s="335"/>
      <c r="D7" s="335"/>
      <c r="E7" s="335"/>
    </row>
    <row r="8" spans="1:8" x14ac:dyDescent="0.2">
      <c r="A8" s="335"/>
      <c r="B8" s="335"/>
      <c r="C8" s="335"/>
      <c r="D8" s="335"/>
      <c r="E8" s="335"/>
    </row>
    <row r="9" spans="1:8" x14ac:dyDescent="0.2">
      <c r="A9" s="335"/>
      <c r="B9" s="335"/>
      <c r="C9" s="335"/>
      <c r="D9" s="335"/>
      <c r="E9" s="335"/>
    </row>
    <row r="10" spans="1:8" ht="13.5" thickBot="1" x14ac:dyDescent="0.25">
      <c r="A10" s="336" t="s">
        <v>35</v>
      </c>
      <c r="B10" s="336"/>
      <c r="C10" s="336"/>
      <c r="D10" s="336"/>
      <c r="E10" s="336"/>
    </row>
    <row r="11" spans="1:8" x14ac:dyDescent="0.2">
      <c r="A11" s="7" t="s">
        <v>36</v>
      </c>
      <c r="B11" s="8" t="s">
        <v>21</v>
      </c>
      <c r="C11" s="9" t="s">
        <v>78</v>
      </c>
      <c r="D11" s="9" t="s">
        <v>79</v>
      </c>
      <c r="E11" s="73" t="s">
        <v>40</v>
      </c>
      <c r="F11" s="11"/>
    </row>
    <row r="12" spans="1:8" s="60" customFormat="1" ht="28.5" x14ac:dyDescent="0.2">
      <c r="A12" s="29" t="s">
        <v>72</v>
      </c>
      <c r="B12" s="115">
        <v>727</v>
      </c>
      <c r="C12" s="116"/>
      <c r="D12" s="117"/>
      <c r="E12" s="118">
        <f>'Прил №7'!G12</f>
        <v>27787.78</v>
      </c>
      <c r="F12" s="74"/>
      <c r="G12" s="74"/>
      <c r="H12" s="74"/>
    </row>
    <row r="13" spans="1:8" s="60" customFormat="1" ht="15" x14ac:dyDescent="0.2">
      <c r="A13" s="119" t="s">
        <v>27</v>
      </c>
      <c r="B13" s="120" t="s">
        <v>71</v>
      </c>
      <c r="C13" s="121" t="s">
        <v>28</v>
      </c>
      <c r="D13" s="121" t="s">
        <v>41</v>
      </c>
      <c r="E13" s="122">
        <f>'Прил №7'!G13</f>
        <v>10929.75</v>
      </c>
    </row>
    <row r="14" spans="1:8" s="60" customFormat="1" ht="30" x14ac:dyDescent="0.2">
      <c r="A14" s="123" t="s">
        <v>43</v>
      </c>
      <c r="B14" s="120" t="s">
        <v>71</v>
      </c>
      <c r="C14" s="121" t="s">
        <v>28</v>
      </c>
      <c r="D14" s="121" t="s">
        <v>44</v>
      </c>
      <c r="E14" s="122">
        <f>'Прил №7'!G14</f>
        <v>843.26</v>
      </c>
      <c r="F14" s="69"/>
      <c r="G14" s="69"/>
      <c r="H14" s="69"/>
    </row>
    <row r="15" spans="1:8" s="60" customFormat="1" ht="45" x14ac:dyDescent="0.2">
      <c r="A15" s="123" t="s">
        <v>10</v>
      </c>
      <c r="B15" s="120" t="s">
        <v>71</v>
      </c>
      <c r="C15" s="121" t="s">
        <v>28</v>
      </c>
      <c r="D15" s="121" t="s">
        <v>48</v>
      </c>
      <c r="E15" s="122">
        <f>'Прил №7'!G22</f>
        <v>0</v>
      </c>
    </row>
    <row r="16" spans="1:8" s="60" customFormat="1" ht="45" x14ac:dyDescent="0.2">
      <c r="A16" s="70" t="s">
        <v>2</v>
      </c>
      <c r="B16" s="120" t="s">
        <v>71</v>
      </c>
      <c r="C16" s="71" t="s">
        <v>28</v>
      </c>
      <c r="D16" s="71" t="s">
        <v>29</v>
      </c>
      <c r="E16" s="122">
        <f>'Прил №7'!G29</f>
        <v>9822.26</v>
      </c>
      <c r="F16" s="69"/>
      <c r="G16" s="69"/>
      <c r="H16" s="69"/>
    </row>
    <row r="17" spans="1:8" s="60" customFormat="1" ht="15" x14ac:dyDescent="0.2">
      <c r="A17" s="70" t="s">
        <v>127</v>
      </c>
      <c r="B17" s="120" t="s">
        <v>71</v>
      </c>
      <c r="C17" s="71" t="s">
        <v>28</v>
      </c>
      <c r="D17" s="71" t="s">
        <v>128</v>
      </c>
      <c r="E17" s="122">
        <f>'Прил №7'!G46</f>
        <v>0</v>
      </c>
      <c r="F17" s="69"/>
      <c r="G17" s="69"/>
      <c r="H17" s="69"/>
    </row>
    <row r="18" spans="1:8" s="60" customFormat="1" ht="15" x14ac:dyDescent="0.2">
      <c r="A18" s="70" t="s">
        <v>47</v>
      </c>
      <c r="B18" s="120" t="s">
        <v>71</v>
      </c>
      <c r="C18" s="71" t="s">
        <v>28</v>
      </c>
      <c r="D18" s="71" t="s">
        <v>34</v>
      </c>
      <c r="E18" s="122">
        <f>'Прил №7'!G49</f>
        <v>264.23</v>
      </c>
      <c r="F18" s="69"/>
      <c r="G18" s="131"/>
      <c r="H18" s="69"/>
    </row>
    <row r="19" spans="1:8" s="60" customFormat="1" ht="15" x14ac:dyDescent="0.2">
      <c r="A19" s="70" t="s">
        <v>54</v>
      </c>
      <c r="B19" s="120" t="s">
        <v>71</v>
      </c>
      <c r="C19" s="71" t="s">
        <v>44</v>
      </c>
      <c r="D19" s="71" t="s">
        <v>41</v>
      </c>
      <c r="E19" s="122">
        <f>'Прил №7'!G55</f>
        <v>125.6</v>
      </c>
    </row>
    <row r="20" spans="1:8" s="60" customFormat="1" ht="15" x14ac:dyDescent="0.2">
      <c r="A20" s="70" t="s">
        <v>52</v>
      </c>
      <c r="B20" s="120" t="s">
        <v>71</v>
      </c>
      <c r="C20" s="71" t="s">
        <v>44</v>
      </c>
      <c r="D20" s="71" t="s">
        <v>48</v>
      </c>
      <c r="E20" s="122">
        <f>'Прил №7'!G56</f>
        <v>125.6</v>
      </c>
    </row>
    <row r="21" spans="1:8" s="60" customFormat="1" ht="30" x14ac:dyDescent="0.2">
      <c r="A21" s="70" t="s">
        <v>140</v>
      </c>
      <c r="B21" s="120" t="s">
        <v>71</v>
      </c>
      <c r="C21" s="71" t="s">
        <v>48</v>
      </c>
      <c r="D21" s="71" t="s">
        <v>41</v>
      </c>
      <c r="E21" s="122">
        <f>'Прил №7'!G64</f>
        <v>46.11</v>
      </c>
    </row>
    <row r="22" spans="1:8" s="60" customFormat="1" ht="15" x14ac:dyDescent="0.2">
      <c r="A22" s="70" t="s">
        <v>141</v>
      </c>
      <c r="B22" s="120" t="s">
        <v>71</v>
      </c>
      <c r="C22" s="71" t="s">
        <v>48</v>
      </c>
      <c r="D22" s="71" t="s">
        <v>136</v>
      </c>
      <c r="E22" s="122">
        <f>'Прил №7'!G65</f>
        <v>5.85</v>
      </c>
    </row>
    <row r="23" spans="1:8" s="60" customFormat="1" ht="15" x14ac:dyDescent="0.2">
      <c r="A23" s="70" t="s">
        <v>17</v>
      </c>
      <c r="B23" s="120" t="s">
        <v>71</v>
      </c>
      <c r="C23" s="71" t="s">
        <v>29</v>
      </c>
      <c r="D23" s="71" t="s">
        <v>41</v>
      </c>
      <c r="E23" s="122">
        <f>'Прил №7'!G76</f>
        <v>2490.56</v>
      </c>
    </row>
    <row r="24" spans="1:8" s="60" customFormat="1" ht="15" x14ac:dyDescent="0.2">
      <c r="A24" s="72" t="s">
        <v>25</v>
      </c>
      <c r="B24" s="120" t="s">
        <v>71</v>
      </c>
      <c r="C24" s="71" t="s">
        <v>29</v>
      </c>
      <c r="D24" s="71" t="s">
        <v>20</v>
      </c>
      <c r="E24" s="122">
        <f>'Прил №7'!G77</f>
        <v>2490.56</v>
      </c>
    </row>
    <row r="25" spans="1:8" s="60" customFormat="1" ht="0.75" customHeight="1" x14ac:dyDescent="0.2">
      <c r="A25" s="72" t="s">
        <v>15</v>
      </c>
      <c r="B25" s="120" t="s">
        <v>71</v>
      </c>
      <c r="C25" s="71" t="s">
        <v>29</v>
      </c>
      <c r="D25" s="71" t="s">
        <v>46</v>
      </c>
      <c r="E25" s="122">
        <v>0</v>
      </c>
    </row>
    <row r="26" spans="1:8" s="60" customFormat="1" ht="14.25" customHeight="1" x14ac:dyDescent="0.2">
      <c r="A26" s="72" t="s">
        <v>30</v>
      </c>
      <c r="B26" s="120" t="s">
        <v>71</v>
      </c>
      <c r="C26" s="71" t="s">
        <v>31</v>
      </c>
      <c r="D26" s="71" t="s">
        <v>41</v>
      </c>
      <c r="E26" s="122">
        <f>'Прил №7'!G89</f>
        <v>3895.91</v>
      </c>
      <c r="F26" s="69"/>
      <c r="G26" s="69"/>
      <c r="H26" s="69"/>
    </row>
    <row r="27" spans="1:8" s="60" customFormat="1" ht="15" hidden="1" x14ac:dyDescent="0.2">
      <c r="A27" s="70" t="s">
        <v>49</v>
      </c>
      <c r="B27" s="120" t="s">
        <v>71</v>
      </c>
      <c r="C27" s="71" t="s">
        <v>31</v>
      </c>
      <c r="D27" s="71" t="s">
        <v>28</v>
      </c>
      <c r="E27" s="122">
        <f>'Прил №7'!G90</f>
        <v>59.57</v>
      </c>
    </row>
    <row r="28" spans="1:8" s="60" customFormat="1" ht="15" hidden="1" x14ac:dyDescent="0.2">
      <c r="A28" s="124" t="s">
        <v>50</v>
      </c>
      <c r="B28" s="120" t="s">
        <v>71</v>
      </c>
      <c r="C28" s="71" t="s">
        <v>31</v>
      </c>
      <c r="D28" s="71" t="s">
        <v>44</v>
      </c>
      <c r="E28" s="122">
        <v>0</v>
      </c>
    </row>
    <row r="29" spans="1:8" s="60" customFormat="1" ht="15" x14ac:dyDescent="0.2">
      <c r="A29" s="124" t="s">
        <v>55</v>
      </c>
      <c r="B29" s="120" t="s">
        <v>71</v>
      </c>
      <c r="C29" s="71" t="s">
        <v>31</v>
      </c>
      <c r="D29" s="71" t="s">
        <v>48</v>
      </c>
      <c r="E29" s="122">
        <f>'Прил №7'!G102</f>
        <v>3836.34</v>
      </c>
    </row>
    <row r="30" spans="1:8" s="60" customFormat="1" ht="15" x14ac:dyDescent="0.2">
      <c r="A30" s="70" t="s">
        <v>142</v>
      </c>
      <c r="B30" s="125" t="s">
        <v>71</v>
      </c>
      <c r="C30" s="71" t="s">
        <v>32</v>
      </c>
      <c r="D30" s="71" t="s">
        <v>41</v>
      </c>
      <c r="E30" s="122">
        <f>'Прил №7'!G122</f>
        <v>10158</v>
      </c>
    </row>
    <row r="31" spans="1:8" s="60" customFormat="1" ht="15" x14ac:dyDescent="0.2">
      <c r="A31" s="70" t="s">
        <v>51</v>
      </c>
      <c r="B31" s="126" t="s">
        <v>71</v>
      </c>
      <c r="C31" s="71" t="s">
        <v>32</v>
      </c>
      <c r="D31" s="71" t="s">
        <v>28</v>
      </c>
      <c r="E31" s="122">
        <f>'Прил №7'!G123</f>
        <v>10158</v>
      </c>
    </row>
    <row r="32" spans="1:8" s="60" customFormat="1" ht="30" x14ac:dyDescent="0.2">
      <c r="A32" s="70" t="s">
        <v>23</v>
      </c>
      <c r="B32" s="126" t="s">
        <v>71</v>
      </c>
      <c r="C32" s="71" t="s">
        <v>22</v>
      </c>
      <c r="D32" s="71" t="s">
        <v>41</v>
      </c>
      <c r="E32" s="128">
        <f>'Прил №7'!G147</f>
        <v>0</v>
      </c>
    </row>
    <row r="33" spans="1:8" s="60" customFormat="1" ht="30" x14ac:dyDescent="0.2">
      <c r="A33" s="70" t="s">
        <v>24</v>
      </c>
      <c r="B33" s="126" t="s">
        <v>71</v>
      </c>
      <c r="C33" s="71" t="s">
        <v>22</v>
      </c>
      <c r="D33" s="71" t="s">
        <v>28</v>
      </c>
      <c r="E33" s="128">
        <f>'Прил №7'!G153</f>
        <v>0</v>
      </c>
    </row>
    <row r="34" spans="1:8" s="60" customFormat="1" ht="45" x14ac:dyDescent="0.2">
      <c r="A34" s="70" t="s">
        <v>18</v>
      </c>
      <c r="B34" s="120" t="s">
        <v>71</v>
      </c>
      <c r="C34" s="71" t="s">
        <v>1</v>
      </c>
      <c r="D34" s="71" t="s">
        <v>41</v>
      </c>
      <c r="E34" s="122">
        <f>'Прил №7'!G154</f>
        <v>119.86</v>
      </c>
      <c r="F34" s="69"/>
      <c r="G34" s="69"/>
      <c r="H34" s="69"/>
    </row>
    <row r="35" spans="1:8" s="60" customFormat="1" ht="15" x14ac:dyDescent="0.2">
      <c r="A35" s="70" t="s">
        <v>19</v>
      </c>
      <c r="B35" s="120" t="s">
        <v>71</v>
      </c>
      <c r="C35" s="71" t="s">
        <v>1</v>
      </c>
      <c r="D35" s="71" t="s">
        <v>48</v>
      </c>
      <c r="E35" s="122">
        <f>'Прил №7'!G155</f>
        <v>119.86</v>
      </c>
    </row>
    <row r="36" spans="1:8" x14ac:dyDescent="0.2">
      <c r="B36" s="44"/>
    </row>
    <row r="37" spans="1:8" x14ac:dyDescent="0.2">
      <c r="B37" s="45"/>
    </row>
    <row r="38" spans="1:8" x14ac:dyDescent="0.2">
      <c r="B38" s="41"/>
    </row>
    <row r="39" spans="1:8" x14ac:dyDescent="0.2">
      <c r="B39" s="41"/>
    </row>
    <row r="40" spans="1:8" x14ac:dyDescent="0.2">
      <c r="B40" s="41"/>
    </row>
    <row r="41" spans="1:8" x14ac:dyDescent="0.2">
      <c r="B41" s="41"/>
    </row>
    <row r="42" spans="1:8" x14ac:dyDescent="0.2">
      <c r="B42" s="41"/>
    </row>
  </sheetData>
  <autoFilter ref="A1:E43"/>
  <mergeCells count="8">
    <mergeCell ref="A9:E9"/>
    <mergeCell ref="A10:E10"/>
    <mergeCell ref="A7:E8"/>
    <mergeCell ref="A2:E2"/>
    <mergeCell ref="A3:E3"/>
    <mergeCell ref="A4:E4"/>
    <mergeCell ref="A5:E5"/>
    <mergeCell ref="A6:E6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view="pageBreakPreview" zoomScaleSheetLayoutView="100" workbookViewId="0">
      <selection activeCell="A5" sqref="A5:F5"/>
    </sheetView>
  </sheetViews>
  <sheetFormatPr defaultRowHeight="12.75" x14ac:dyDescent="0.2"/>
  <cols>
    <col min="1" max="1" width="54.42578125" style="1" customWidth="1"/>
    <col min="2" max="2" width="5.85546875" style="1" bestFit="1" customWidth="1"/>
    <col min="3" max="3" width="6.5703125" style="1" bestFit="1" customWidth="1"/>
    <col min="4" max="4" width="9.42578125" style="1" bestFit="1" customWidth="1"/>
    <col min="5" max="5" width="12.42578125" style="1" customWidth="1"/>
    <col min="6" max="6" width="12.7109375" style="68" customWidth="1"/>
    <col min="7" max="16384" width="9.140625" style="1"/>
  </cols>
  <sheetData>
    <row r="1" spans="1:8" x14ac:dyDescent="0.2">
      <c r="A1" s="259"/>
      <c r="B1" s="259"/>
      <c r="C1" s="259"/>
      <c r="D1" s="259"/>
      <c r="E1" s="259"/>
      <c r="F1" s="260"/>
    </row>
    <row r="2" spans="1:8" ht="14.25" x14ac:dyDescent="0.2">
      <c r="A2" s="342" t="s">
        <v>369</v>
      </c>
      <c r="B2" s="342"/>
      <c r="C2" s="342"/>
      <c r="D2" s="342"/>
      <c r="E2" s="342"/>
      <c r="F2" s="342"/>
    </row>
    <row r="3" spans="1:8" ht="14.25" x14ac:dyDescent="0.2">
      <c r="A3" s="342" t="s">
        <v>81</v>
      </c>
      <c r="B3" s="342"/>
      <c r="C3" s="342"/>
      <c r="D3" s="342"/>
      <c r="E3" s="342"/>
      <c r="F3" s="342"/>
    </row>
    <row r="4" spans="1:8" ht="39.75" customHeight="1" x14ac:dyDescent="0.2">
      <c r="A4" s="261"/>
      <c r="B4" s="343" t="s">
        <v>370</v>
      </c>
      <c r="C4" s="343"/>
      <c r="D4" s="343"/>
      <c r="E4" s="343"/>
      <c r="F4" s="343"/>
    </row>
    <row r="5" spans="1:8" ht="15" x14ac:dyDescent="0.2">
      <c r="A5" s="344" t="s">
        <v>434</v>
      </c>
      <c r="B5" s="344"/>
      <c r="C5" s="344"/>
      <c r="D5" s="344"/>
      <c r="E5" s="344"/>
      <c r="F5" s="344"/>
    </row>
    <row r="6" spans="1:8" ht="15" x14ac:dyDescent="0.2">
      <c r="A6" s="344"/>
      <c r="B6" s="344"/>
      <c r="C6" s="344"/>
      <c r="D6" s="344"/>
      <c r="E6" s="344"/>
      <c r="F6" s="344"/>
    </row>
    <row r="7" spans="1:8" ht="12.75" customHeight="1" x14ac:dyDescent="0.2">
      <c r="A7" s="340" t="s">
        <v>371</v>
      </c>
      <c r="B7" s="340"/>
      <c r="C7" s="340"/>
      <c r="D7" s="340"/>
      <c r="E7" s="340"/>
      <c r="F7" s="340"/>
    </row>
    <row r="8" spans="1:8" x14ac:dyDescent="0.2">
      <c r="A8" s="340"/>
      <c r="B8" s="340"/>
      <c r="C8" s="340"/>
      <c r="D8" s="340"/>
      <c r="E8" s="340"/>
      <c r="F8" s="340"/>
    </row>
    <row r="9" spans="1:8" x14ac:dyDescent="0.2">
      <c r="A9" s="340"/>
      <c r="B9" s="340"/>
      <c r="C9" s="340"/>
      <c r="D9" s="340"/>
      <c r="E9" s="340"/>
      <c r="F9" s="340"/>
    </row>
    <row r="10" spans="1:8" ht="13.5" thickBot="1" x14ac:dyDescent="0.25">
      <c r="A10" s="341" t="s">
        <v>35</v>
      </c>
      <c r="B10" s="341"/>
      <c r="C10" s="341"/>
      <c r="D10" s="341"/>
      <c r="E10" s="341"/>
      <c r="F10" s="341"/>
    </row>
    <row r="11" spans="1:8" x14ac:dyDescent="0.2">
      <c r="A11" s="262" t="s">
        <v>36</v>
      </c>
      <c r="B11" s="263" t="s">
        <v>21</v>
      </c>
      <c r="C11" s="263" t="s">
        <v>78</v>
      </c>
      <c r="D11" s="263" t="s">
        <v>79</v>
      </c>
      <c r="E11" s="264" t="s">
        <v>40</v>
      </c>
      <c r="F11" s="264" t="s">
        <v>40</v>
      </c>
    </row>
    <row r="12" spans="1:8" x14ac:dyDescent="0.2">
      <c r="A12" s="265"/>
      <c r="B12" s="265"/>
      <c r="C12" s="265"/>
      <c r="D12" s="265"/>
      <c r="E12" s="266" t="s">
        <v>372</v>
      </c>
      <c r="F12" s="266" t="s">
        <v>373</v>
      </c>
    </row>
    <row r="13" spans="1:8" s="60" customFormat="1" ht="28.5" x14ac:dyDescent="0.2">
      <c r="A13" s="267" t="s">
        <v>72</v>
      </c>
      <c r="B13" s="268">
        <v>727</v>
      </c>
      <c r="C13" s="269"/>
      <c r="D13" s="270"/>
      <c r="E13" s="271">
        <f>E14+E20+E24+E27+E31+E35+E37+E33+E22</f>
        <v>19691.810000000001</v>
      </c>
      <c r="F13" s="271">
        <f>F14+F20+F24+F27+F31+F35+F37+F33+F22</f>
        <v>21222.51</v>
      </c>
      <c r="G13" s="74"/>
      <c r="H13" s="74"/>
    </row>
    <row r="14" spans="1:8" s="60" customFormat="1" ht="15" x14ac:dyDescent="0.2">
      <c r="A14" s="272" t="s">
        <v>27</v>
      </c>
      <c r="B14" s="273" t="s">
        <v>71</v>
      </c>
      <c r="C14" s="274" t="s">
        <v>28</v>
      </c>
      <c r="D14" s="274" t="s">
        <v>41</v>
      </c>
      <c r="E14" s="275">
        <f>'[1]Прил №8'!G14</f>
        <v>10589.93</v>
      </c>
      <c r="F14" s="275">
        <f>'[1]Прил №8'!H14</f>
        <v>10503.76</v>
      </c>
      <c r="H14" s="131"/>
    </row>
    <row r="15" spans="1:8" s="60" customFormat="1" ht="45" x14ac:dyDescent="0.2">
      <c r="A15" s="276" t="s">
        <v>43</v>
      </c>
      <c r="B15" s="273" t="s">
        <v>71</v>
      </c>
      <c r="C15" s="274" t="s">
        <v>28</v>
      </c>
      <c r="D15" s="274" t="s">
        <v>44</v>
      </c>
      <c r="E15" s="275">
        <f>'[1]Прил №8'!G15</f>
        <v>1262.1099999999999</v>
      </c>
      <c r="F15" s="275">
        <f>'[1]Прил №8'!H15</f>
        <v>1262.1199999999999</v>
      </c>
      <c r="G15" s="69"/>
      <c r="H15" s="69"/>
    </row>
    <row r="16" spans="1:8" s="60" customFormat="1" ht="45" x14ac:dyDescent="0.2">
      <c r="A16" s="276" t="s">
        <v>10</v>
      </c>
      <c r="B16" s="273" t="s">
        <v>71</v>
      </c>
      <c r="C16" s="274" t="s">
        <v>28</v>
      </c>
      <c r="D16" s="274" t="s">
        <v>48</v>
      </c>
      <c r="E16" s="275">
        <f>'[1]Прил №8'!G22</f>
        <v>0</v>
      </c>
      <c r="F16" s="275">
        <f>'[1]Прил №8'!H22</f>
        <v>0</v>
      </c>
    </row>
    <row r="17" spans="1:8" s="60" customFormat="1" ht="60" x14ac:dyDescent="0.2">
      <c r="A17" s="277" t="s">
        <v>2</v>
      </c>
      <c r="B17" s="273" t="s">
        <v>71</v>
      </c>
      <c r="C17" s="278" t="s">
        <v>28</v>
      </c>
      <c r="D17" s="278" t="s">
        <v>29</v>
      </c>
      <c r="E17" s="275">
        <f>'[1]Прил №8'!G29</f>
        <v>9232.39</v>
      </c>
      <c r="F17" s="275">
        <f>'[1]Прил №8'!H29</f>
        <v>9146.68</v>
      </c>
      <c r="G17" s="69"/>
      <c r="H17" s="69"/>
    </row>
    <row r="18" spans="1:8" s="60" customFormat="1" ht="15" x14ac:dyDescent="0.2">
      <c r="A18" s="70" t="s">
        <v>127</v>
      </c>
      <c r="B18" s="120" t="s">
        <v>71</v>
      </c>
      <c r="C18" s="71" t="s">
        <v>28</v>
      </c>
      <c r="D18" s="71" t="s">
        <v>128</v>
      </c>
      <c r="E18" s="122">
        <v>0</v>
      </c>
      <c r="F18" s="122">
        <f>'[1]Прил №8'!H45</f>
        <v>0</v>
      </c>
      <c r="G18" s="69"/>
      <c r="H18" s="69"/>
    </row>
    <row r="19" spans="1:8" s="60" customFormat="1" ht="15" x14ac:dyDescent="0.2">
      <c r="A19" s="277" t="s">
        <v>47</v>
      </c>
      <c r="B19" s="273" t="s">
        <v>71</v>
      </c>
      <c r="C19" s="278" t="s">
        <v>28</v>
      </c>
      <c r="D19" s="278" t="s">
        <v>34</v>
      </c>
      <c r="E19" s="275">
        <f>'[1]Прил №8'!G48</f>
        <v>95.43</v>
      </c>
      <c r="F19" s="275">
        <f>'[1]Прил №8'!H48</f>
        <v>94.96</v>
      </c>
      <c r="G19" s="69"/>
      <c r="H19" s="69"/>
    </row>
    <row r="20" spans="1:8" s="60" customFormat="1" ht="15" x14ac:dyDescent="0.2">
      <c r="A20" s="277" t="s">
        <v>54</v>
      </c>
      <c r="B20" s="273" t="s">
        <v>71</v>
      </c>
      <c r="C20" s="278" t="s">
        <v>44</v>
      </c>
      <c r="D20" s="278" t="s">
        <v>41</v>
      </c>
      <c r="E20" s="275">
        <f>'[1]Прил №8'!G54</f>
        <v>126.2</v>
      </c>
      <c r="F20" s="275">
        <f>'[1]Прил №8'!H54</f>
        <v>129.1</v>
      </c>
    </row>
    <row r="21" spans="1:8" s="60" customFormat="1" ht="15" x14ac:dyDescent="0.2">
      <c r="A21" s="277" t="s">
        <v>52</v>
      </c>
      <c r="B21" s="273" t="s">
        <v>71</v>
      </c>
      <c r="C21" s="278" t="s">
        <v>44</v>
      </c>
      <c r="D21" s="278" t="s">
        <v>48</v>
      </c>
      <c r="E21" s="275">
        <f>'[1]Прил №8'!G55</f>
        <v>126.2</v>
      </c>
      <c r="F21" s="275">
        <f>'[1]Прил №8'!H55</f>
        <v>129.1</v>
      </c>
    </row>
    <row r="22" spans="1:8" s="60" customFormat="1" ht="30" x14ac:dyDescent="0.2">
      <c r="A22" s="70" t="s">
        <v>140</v>
      </c>
      <c r="B22" s="120" t="s">
        <v>71</v>
      </c>
      <c r="C22" s="71" t="s">
        <v>48</v>
      </c>
      <c r="D22" s="71" t="s">
        <v>41</v>
      </c>
      <c r="E22" s="275">
        <f>E23</f>
        <v>0</v>
      </c>
      <c r="F22" s="275">
        <f>F23</f>
        <v>0</v>
      </c>
    </row>
    <row r="23" spans="1:8" s="60" customFormat="1" ht="15" x14ac:dyDescent="0.2">
      <c r="A23" s="70" t="s">
        <v>141</v>
      </c>
      <c r="B23" s="120" t="s">
        <v>71</v>
      </c>
      <c r="C23" s="71" t="s">
        <v>48</v>
      </c>
      <c r="D23" s="71" t="s">
        <v>136</v>
      </c>
      <c r="E23" s="275">
        <f>'[1]Прил №8'!G64</f>
        <v>0</v>
      </c>
      <c r="F23" s="275">
        <f>'[1]Прил №8'!H64</f>
        <v>0</v>
      </c>
    </row>
    <row r="24" spans="1:8" s="60" customFormat="1" ht="15" x14ac:dyDescent="0.2">
      <c r="A24" s="277" t="s">
        <v>17</v>
      </c>
      <c r="B24" s="273" t="s">
        <v>71</v>
      </c>
      <c r="C24" s="278" t="s">
        <v>29</v>
      </c>
      <c r="D24" s="278" t="s">
        <v>41</v>
      </c>
      <c r="E24" s="275">
        <f>'Прил №8'!G68</f>
        <v>1663.08</v>
      </c>
      <c r="F24" s="275">
        <f>'[1]Прил №8'!H68</f>
        <v>1743.17</v>
      </c>
    </row>
    <row r="25" spans="1:8" s="60" customFormat="1" ht="15" x14ac:dyDescent="0.2">
      <c r="A25" s="279" t="s">
        <v>25</v>
      </c>
      <c r="B25" s="273" t="s">
        <v>71</v>
      </c>
      <c r="C25" s="278" t="s">
        <v>29</v>
      </c>
      <c r="D25" s="278" t="s">
        <v>20</v>
      </c>
      <c r="E25" s="275">
        <f>'Прил №8'!G69</f>
        <v>1663.08</v>
      </c>
      <c r="F25" s="275">
        <f>'[1]Прил №8'!H69</f>
        <v>1743.17</v>
      </c>
    </row>
    <row r="26" spans="1:8" s="60" customFormat="1" ht="0.75" customHeight="1" x14ac:dyDescent="0.2">
      <c r="A26" s="279" t="s">
        <v>15</v>
      </c>
      <c r="B26" s="273" t="s">
        <v>71</v>
      </c>
      <c r="C26" s="278" t="s">
        <v>29</v>
      </c>
      <c r="D26" s="278" t="s">
        <v>46</v>
      </c>
      <c r="E26" s="275" t="str">
        <f>'[1]Прил №7'!F75</f>
        <v>000</v>
      </c>
      <c r="F26" s="275">
        <v>0</v>
      </c>
    </row>
    <row r="27" spans="1:8" s="60" customFormat="1" ht="15" x14ac:dyDescent="0.2">
      <c r="A27" s="279" t="s">
        <v>30</v>
      </c>
      <c r="B27" s="273" t="s">
        <v>71</v>
      </c>
      <c r="C27" s="278" t="s">
        <v>31</v>
      </c>
      <c r="D27" s="278" t="s">
        <v>41</v>
      </c>
      <c r="E27" s="275">
        <f>'Прил №8'!G81</f>
        <v>886.73</v>
      </c>
      <c r="F27" s="275">
        <f>'[1]Прил №8'!H81</f>
        <v>901.36</v>
      </c>
      <c r="G27" s="69"/>
      <c r="H27" s="69"/>
    </row>
    <row r="28" spans="1:8" s="60" customFormat="1" ht="0.75" customHeight="1" x14ac:dyDescent="0.2">
      <c r="A28" s="277" t="s">
        <v>49</v>
      </c>
      <c r="B28" s="273" t="s">
        <v>71</v>
      </c>
      <c r="C28" s="278" t="s">
        <v>31</v>
      </c>
      <c r="D28" s="278" t="s">
        <v>28</v>
      </c>
      <c r="E28" s="275" t="str">
        <f>'[1]Прил №7'!F82</f>
        <v>000</v>
      </c>
      <c r="F28" s="275">
        <f>'[1]Прил №7'!G82</f>
        <v>48.73</v>
      </c>
    </row>
    <row r="29" spans="1:8" s="60" customFormat="1" ht="15" hidden="1" x14ac:dyDescent="0.2">
      <c r="A29" s="280" t="s">
        <v>50</v>
      </c>
      <c r="B29" s="273" t="s">
        <v>71</v>
      </c>
      <c r="C29" s="278" t="s">
        <v>31</v>
      </c>
      <c r="D29" s="278" t="s">
        <v>44</v>
      </c>
      <c r="E29" s="275" t="str">
        <f>'[1]Прил №7'!F88</f>
        <v>000</v>
      </c>
      <c r="F29" s="275">
        <v>0</v>
      </c>
    </row>
    <row r="30" spans="1:8" s="60" customFormat="1" ht="15" x14ac:dyDescent="0.2">
      <c r="A30" s="280" t="s">
        <v>55</v>
      </c>
      <c r="B30" s="273" t="s">
        <v>71</v>
      </c>
      <c r="C30" s="278" t="s">
        <v>31</v>
      </c>
      <c r="D30" s="278" t="s">
        <v>48</v>
      </c>
      <c r="E30" s="275">
        <f>'Прил №8'!G94</f>
        <v>886.73</v>
      </c>
      <c r="F30" s="275">
        <f>'[1]Прил №8'!H94</f>
        <v>901.36</v>
      </c>
    </row>
    <row r="31" spans="1:8" s="60" customFormat="1" ht="15" x14ac:dyDescent="0.2">
      <c r="A31" s="277" t="s">
        <v>139</v>
      </c>
      <c r="B31" s="281" t="s">
        <v>71</v>
      </c>
      <c r="C31" s="278" t="s">
        <v>32</v>
      </c>
      <c r="D31" s="278" t="s">
        <v>41</v>
      </c>
      <c r="E31" s="275">
        <f>'Прил №8'!G113</f>
        <v>6331.91</v>
      </c>
      <c r="F31" s="275">
        <f>'[1]Прил №8'!H109</f>
        <v>7945.12</v>
      </c>
    </row>
    <row r="32" spans="1:8" s="60" customFormat="1" ht="15" x14ac:dyDescent="0.2">
      <c r="A32" s="277" t="s">
        <v>51</v>
      </c>
      <c r="B32" s="282" t="s">
        <v>71</v>
      </c>
      <c r="C32" s="278" t="s">
        <v>32</v>
      </c>
      <c r="D32" s="278" t="s">
        <v>28</v>
      </c>
      <c r="E32" s="275">
        <f>'Прил №8'!G114</f>
        <v>6331.91</v>
      </c>
      <c r="F32" s="275">
        <f>'[1]Прил №8'!H110</f>
        <v>7945.12</v>
      </c>
    </row>
    <row r="33" spans="1:8" s="60" customFormat="1" ht="15" x14ac:dyDescent="0.2">
      <c r="A33" s="277" t="s">
        <v>188</v>
      </c>
      <c r="B33" s="282" t="s">
        <v>71</v>
      </c>
      <c r="C33" s="278" t="s">
        <v>136</v>
      </c>
      <c r="D33" s="278" t="s">
        <v>41</v>
      </c>
      <c r="E33" s="275">
        <f>'[1]Прил №8'!G128</f>
        <v>0</v>
      </c>
      <c r="F33" s="275">
        <v>0</v>
      </c>
    </row>
    <row r="34" spans="1:8" s="60" customFormat="1" ht="15" x14ac:dyDescent="0.2">
      <c r="A34" s="277" t="s">
        <v>374</v>
      </c>
      <c r="B34" s="282" t="s">
        <v>71</v>
      </c>
      <c r="C34" s="278" t="s">
        <v>136</v>
      </c>
      <c r="D34" s="278" t="s">
        <v>178</v>
      </c>
      <c r="E34" s="275">
        <f>'[1]Прил №8'!G131</f>
        <v>0</v>
      </c>
      <c r="F34" s="275"/>
    </row>
    <row r="35" spans="1:8" s="60" customFormat="1" ht="30" x14ac:dyDescent="0.2">
      <c r="A35" s="277" t="s">
        <v>23</v>
      </c>
      <c r="B35" s="282" t="s">
        <v>71</v>
      </c>
      <c r="C35" s="278" t="s">
        <v>22</v>
      </c>
      <c r="D35" s="278" t="s">
        <v>41</v>
      </c>
      <c r="E35" s="275">
        <f>'[1]Прил №8'!G134</f>
        <v>0</v>
      </c>
      <c r="F35" s="275">
        <f>'[1]Прил №8'!H134</f>
        <v>0</v>
      </c>
    </row>
    <row r="36" spans="1:8" s="60" customFormat="1" ht="30" x14ac:dyDescent="0.2">
      <c r="A36" s="277" t="s">
        <v>24</v>
      </c>
      <c r="B36" s="282" t="s">
        <v>71</v>
      </c>
      <c r="C36" s="278" t="s">
        <v>22</v>
      </c>
      <c r="D36" s="278" t="s">
        <v>28</v>
      </c>
      <c r="E36" s="275">
        <f>'[1]Прил №8'!G135</f>
        <v>0</v>
      </c>
      <c r="F36" s="275">
        <f>'[1]Прил №8'!H135</f>
        <v>0</v>
      </c>
    </row>
    <row r="37" spans="1:8" s="60" customFormat="1" ht="60" x14ac:dyDescent="0.2">
      <c r="A37" s="277" t="s">
        <v>18</v>
      </c>
      <c r="B37" s="273" t="s">
        <v>71</v>
      </c>
      <c r="C37" s="278" t="s">
        <v>1</v>
      </c>
      <c r="D37" s="278" t="s">
        <v>41</v>
      </c>
      <c r="E37" s="275">
        <f>'Прил №8'!G147</f>
        <v>93.96</v>
      </c>
      <c r="F37" s="275">
        <f>'[1]Прил №8'!H141</f>
        <v>0</v>
      </c>
      <c r="G37" s="69"/>
      <c r="H37" s="69"/>
    </row>
    <row r="38" spans="1:8" s="60" customFormat="1" ht="15" x14ac:dyDescent="0.2">
      <c r="A38" s="277" t="s">
        <v>19</v>
      </c>
      <c r="B38" s="273" t="s">
        <v>71</v>
      </c>
      <c r="C38" s="278" t="s">
        <v>1</v>
      </c>
      <c r="D38" s="278" t="s">
        <v>48</v>
      </c>
      <c r="E38" s="275">
        <f>'Прил №8'!G148</f>
        <v>93.96</v>
      </c>
      <c r="F38" s="275">
        <f>'[1]Прил №8'!H142</f>
        <v>0</v>
      </c>
    </row>
    <row r="39" spans="1:8" x14ac:dyDescent="0.2">
      <c r="B39" s="44"/>
    </row>
    <row r="40" spans="1:8" x14ac:dyDescent="0.2">
      <c r="B40" s="45"/>
    </row>
    <row r="41" spans="1:8" x14ac:dyDescent="0.2">
      <c r="B41" s="41"/>
    </row>
    <row r="42" spans="1:8" x14ac:dyDescent="0.2">
      <c r="B42" s="41"/>
    </row>
    <row r="43" spans="1:8" x14ac:dyDescent="0.2">
      <c r="B43" s="41"/>
    </row>
    <row r="44" spans="1:8" x14ac:dyDescent="0.2">
      <c r="B44" s="41"/>
    </row>
    <row r="45" spans="1:8" x14ac:dyDescent="0.2">
      <c r="B45" s="41"/>
    </row>
  </sheetData>
  <autoFilter ref="A1:F46"/>
  <mergeCells count="8">
    <mergeCell ref="A9:F9"/>
    <mergeCell ref="A10:F10"/>
    <mergeCell ref="A2:F2"/>
    <mergeCell ref="A3:F3"/>
    <mergeCell ref="B4:F4"/>
    <mergeCell ref="A5:F5"/>
    <mergeCell ref="A6:F6"/>
    <mergeCell ref="A7:F8"/>
  </mergeCells>
  <pageMargins left="0.59" right="0.19" top="0.28000000000000003" bottom="0.39" header="0.17" footer="0.17"/>
  <pageSetup paperSize="9" scale="91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69"/>
  <sheetViews>
    <sheetView tabSelected="1" workbookViewId="0">
      <selection activeCell="A5" sqref="A5:G5"/>
    </sheetView>
  </sheetViews>
  <sheetFormatPr defaultRowHeight="12.75" x14ac:dyDescent="0.2"/>
  <cols>
    <col min="1" max="1" width="46.5703125" style="10" bestFit="1" customWidth="1"/>
    <col min="2" max="2" width="5.85546875" style="1" bestFit="1" customWidth="1"/>
    <col min="3" max="3" width="4" style="1" bestFit="1" customWidth="1"/>
    <col min="4" max="4" width="4.42578125" style="1" bestFit="1" customWidth="1"/>
    <col min="5" max="5" width="16.140625" style="1" customWidth="1"/>
    <col min="6" max="6" width="5.42578125" style="1" customWidth="1"/>
    <col min="7" max="7" width="14.85546875" style="65" customWidth="1"/>
    <col min="8" max="8" width="11.85546875" style="1" customWidth="1"/>
    <col min="9" max="9" width="10.5703125" style="1" bestFit="1" customWidth="1"/>
    <col min="10" max="16384" width="9.140625" style="1"/>
  </cols>
  <sheetData>
    <row r="2" spans="1:13" ht="15" x14ac:dyDescent="0.2">
      <c r="A2" s="83"/>
      <c r="B2" s="82"/>
      <c r="C2" s="337" t="s">
        <v>121</v>
      </c>
      <c r="D2" s="337"/>
      <c r="E2" s="337"/>
      <c r="F2" s="337"/>
      <c r="G2" s="337"/>
    </row>
    <row r="3" spans="1:13" ht="14.25" x14ac:dyDescent="0.2">
      <c r="A3" s="337" t="s">
        <v>80</v>
      </c>
      <c r="B3" s="337"/>
      <c r="C3" s="337"/>
      <c r="D3" s="337"/>
      <c r="E3" s="337"/>
      <c r="F3" s="337"/>
      <c r="G3" s="337"/>
    </row>
    <row r="4" spans="1:13" ht="36" customHeight="1" x14ac:dyDescent="0.2">
      <c r="A4" s="338" t="s">
        <v>151</v>
      </c>
      <c r="B4" s="338"/>
      <c r="C4" s="338"/>
      <c r="D4" s="338"/>
      <c r="E4" s="338"/>
      <c r="F4" s="338"/>
      <c r="G4" s="338"/>
    </row>
    <row r="5" spans="1:13" ht="15" x14ac:dyDescent="0.2">
      <c r="A5" s="339" t="s">
        <v>434</v>
      </c>
      <c r="B5" s="339"/>
      <c r="C5" s="339"/>
      <c r="D5" s="339"/>
      <c r="E5" s="339"/>
      <c r="F5" s="339"/>
      <c r="G5" s="339"/>
    </row>
    <row r="6" spans="1:13" ht="6.75" customHeight="1" x14ac:dyDescent="0.2">
      <c r="A6" s="83"/>
      <c r="B6" s="82"/>
      <c r="C6" s="82"/>
      <c r="D6" s="82"/>
      <c r="E6" s="82"/>
      <c r="F6" s="82"/>
      <c r="G6" s="64"/>
    </row>
    <row r="7" spans="1:13" x14ac:dyDescent="0.2">
      <c r="A7" s="335" t="s">
        <v>144</v>
      </c>
      <c r="B7" s="335"/>
      <c r="C7" s="335"/>
      <c r="D7" s="335"/>
      <c r="E7" s="335"/>
      <c r="F7" s="335"/>
      <c r="G7" s="335"/>
    </row>
    <row r="8" spans="1:13" x14ac:dyDescent="0.2">
      <c r="A8" s="335"/>
      <c r="B8" s="335"/>
      <c r="C8" s="335"/>
      <c r="D8" s="335"/>
      <c r="E8" s="335"/>
      <c r="F8" s="335"/>
      <c r="G8" s="335"/>
    </row>
    <row r="9" spans="1:13" ht="5.25" customHeight="1" x14ac:dyDescent="0.2">
      <c r="A9" s="335"/>
      <c r="B9" s="335"/>
      <c r="C9" s="335"/>
      <c r="D9" s="335"/>
      <c r="E9" s="335"/>
      <c r="F9" s="335"/>
      <c r="G9" s="335"/>
    </row>
    <row r="10" spans="1:13" ht="13.5" thickBot="1" x14ac:dyDescent="0.25">
      <c r="A10" s="2"/>
      <c r="B10" s="4"/>
      <c r="C10" s="5"/>
      <c r="D10" s="4"/>
      <c r="E10" s="4"/>
      <c r="F10" s="4"/>
      <c r="G10" s="65" t="s">
        <v>35</v>
      </c>
    </row>
    <row r="11" spans="1:13" x14ac:dyDescent="0.2">
      <c r="A11" s="84" t="s">
        <v>36</v>
      </c>
      <c r="B11" s="8" t="s">
        <v>21</v>
      </c>
      <c r="C11" s="8" t="s">
        <v>26</v>
      </c>
      <c r="D11" s="8" t="s">
        <v>37</v>
      </c>
      <c r="E11" s="8" t="s">
        <v>38</v>
      </c>
      <c r="F11" s="8" t="s">
        <v>39</v>
      </c>
      <c r="G11" s="88" t="s">
        <v>40</v>
      </c>
      <c r="H11" s="10"/>
      <c r="J11" s="11"/>
    </row>
    <row r="12" spans="1:13" ht="31.5" x14ac:dyDescent="0.2">
      <c r="A12" s="12" t="s">
        <v>72</v>
      </c>
      <c r="B12" s="61">
        <v>727</v>
      </c>
      <c r="C12" s="13"/>
      <c r="D12" s="14"/>
      <c r="E12" s="14"/>
      <c r="F12" s="14"/>
      <c r="G12" s="89">
        <f>G13+G55+G76+G89+G122+G154+G147+G64+G119</f>
        <v>27787.78</v>
      </c>
      <c r="H12" s="3"/>
      <c r="J12" s="15"/>
      <c r="K12" s="15"/>
      <c r="L12" s="141"/>
      <c r="M12" s="141"/>
    </row>
    <row r="13" spans="1:13" ht="15.75" x14ac:dyDescent="0.2">
      <c r="A13" s="85" t="s">
        <v>27</v>
      </c>
      <c r="B13" s="51" t="s">
        <v>71</v>
      </c>
      <c r="C13" s="28" t="s">
        <v>28</v>
      </c>
      <c r="D13" s="28" t="s">
        <v>41</v>
      </c>
      <c r="E13" s="28" t="s">
        <v>83</v>
      </c>
      <c r="F13" s="28" t="s">
        <v>42</v>
      </c>
      <c r="G13" s="90">
        <f>G14+G22+G29+G46+G49</f>
        <v>10929.75</v>
      </c>
      <c r="H13" s="3"/>
      <c r="J13" s="15"/>
      <c r="K13" s="15"/>
      <c r="L13" s="15"/>
    </row>
    <row r="14" spans="1:13" ht="18.75" customHeight="1" x14ac:dyDescent="0.2">
      <c r="A14" s="22" t="s">
        <v>43</v>
      </c>
      <c r="B14" s="39" t="s">
        <v>71</v>
      </c>
      <c r="C14" s="23" t="s">
        <v>28</v>
      </c>
      <c r="D14" s="23" t="s">
        <v>44</v>
      </c>
      <c r="E14" s="23" t="s">
        <v>83</v>
      </c>
      <c r="F14" s="23" t="s">
        <v>42</v>
      </c>
      <c r="G14" s="91">
        <f>G15</f>
        <v>843.26</v>
      </c>
      <c r="H14" s="3"/>
      <c r="J14" s="15"/>
      <c r="K14" s="15"/>
      <c r="L14" s="15"/>
    </row>
    <row r="15" spans="1:13" ht="22.5" customHeight="1" x14ac:dyDescent="0.2">
      <c r="A15" s="52" t="s">
        <v>13</v>
      </c>
      <c r="B15" s="55" t="s">
        <v>71</v>
      </c>
      <c r="C15" s="33" t="s">
        <v>28</v>
      </c>
      <c r="D15" s="33" t="s">
        <v>44</v>
      </c>
      <c r="E15" s="33" t="s">
        <v>84</v>
      </c>
      <c r="F15" s="33" t="s">
        <v>42</v>
      </c>
      <c r="G15" s="92">
        <f>G16</f>
        <v>843.26</v>
      </c>
      <c r="H15" s="3"/>
      <c r="J15" s="15"/>
      <c r="K15" s="15"/>
      <c r="L15" s="15"/>
    </row>
    <row r="16" spans="1:13" ht="24.75" customHeight="1" x14ac:dyDescent="0.2">
      <c r="A16" s="56" t="s">
        <v>4</v>
      </c>
      <c r="B16" s="58" t="s">
        <v>71</v>
      </c>
      <c r="C16" s="57" t="s">
        <v>28</v>
      </c>
      <c r="D16" s="57" t="s">
        <v>44</v>
      </c>
      <c r="E16" s="57" t="s">
        <v>85</v>
      </c>
      <c r="F16" s="57" t="s">
        <v>42</v>
      </c>
      <c r="G16" s="93">
        <f>G17</f>
        <v>843.26</v>
      </c>
      <c r="H16" s="3"/>
      <c r="J16" s="15"/>
      <c r="K16" s="15"/>
      <c r="L16" s="15"/>
    </row>
    <row r="17" spans="1:12" ht="24" customHeight="1" x14ac:dyDescent="0.2">
      <c r="A17" s="19" t="s">
        <v>5</v>
      </c>
      <c r="B17" s="36" t="s">
        <v>71</v>
      </c>
      <c r="C17" s="20" t="s">
        <v>28</v>
      </c>
      <c r="D17" s="20" t="s">
        <v>44</v>
      </c>
      <c r="E17" s="20" t="s">
        <v>86</v>
      </c>
      <c r="F17" s="20" t="s">
        <v>42</v>
      </c>
      <c r="G17" s="94">
        <f>G18</f>
        <v>843.26</v>
      </c>
      <c r="H17" s="3"/>
      <c r="J17" s="15"/>
      <c r="K17" s="15"/>
      <c r="L17" s="15"/>
    </row>
    <row r="18" spans="1:12" s="63" customFormat="1" ht="29.25" customHeight="1" x14ac:dyDescent="0.2">
      <c r="A18" s="16" t="s">
        <v>116</v>
      </c>
      <c r="B18" s="62" t="s">
        <v>71</v>
      </c>
      <c r="C18" s="21" t="s">
        <v>28</v>
      </c>
      <c r="D18" s="21" t="s">
        <v>44</v>
      </c>
      <c r="E18" s="21" t="s">
        <v>87</v>
      </c>
      <c r="F18" s="21" t="s">
        <v>42</v>
      </c>
      <c r="G18" s="95">
        <f>SUM(G19:G21)</f>
        <v>843.26</v>
      </c>
    </row>
    <row r="19" spans="1:12" ht="26.25" customHeight="1" x14ac:dyDescent="0.2">
      <c r="A19" s="17" t="s">
        <v>110</v>
      </c>
      <c r="B19" s="38" t="s">
        <v>71</v>
      </c>
      <c r="C19" s="18" t="s">
        <v>28</v>
      </c>
      <c r="D19" s="18" t="s">
        <v>44</v>
      </c>
      <c r="E19" s="18" t="s">
        <v>87</v>
      </c>
      <c r="F19" s="18" t="s">
        <v>60</v>
      </c>
      <c r="G19" s="96">
        <v>643.45000000000005</v>
      </c>
      <c r="H19" s="129"/>
    </row>
    <row r="20" spans="1:12" ht="26.25" customHeight="1" x14ac:dyDescent="0.2">
      <c r="A20" s="17" t="s">
        <v>112</v>
      </c>
      <c r="B20" s="38" t="s">
        <v>71</v>
      </c>
      <c r="C20" s="18" t="s">
        <v>28</v>
      </c>
      <c r="D20" s="18" t="s">
        <v>44</v>
      </c>
      <c r="E20" s="18" t="s">
        <v>87</v>
      </c>
      <c r="F20" s="18" t="s">
        <v>61</v>
      </c>
      <c r="G20" s="96">
        <v>0.2</v>
      </c>
      <c r="H20" s="129"/>
    </row>
    <row r="21" spans="1:12" ht="26.25" customHeight="1" x14ac:dyDescent="0.2">
      <c r="A21" s="17" t="s">
        <v>122</v>
      </c>
      <c r="B21" s="38" t="s">
        <v>71</v>
      </c>
      <c r="C21" s="18" t="s">
        <v>28</v>
      </c>
      <c r="D21" s="18" t="s">
        <v>44</v>
      </c>
      <c r="E21" s="18" t="s">
        <v>87</v>
      </c>
      <c r="F21" s="18" t="s">
        <v>108</v>
      </c>
      <c r="G21" s="96">
        <v>199.61</v>
      </c>
      <c r="H21" s="129"/>
    </row>
    <row r="22" spans="1:12" ht="31.5" hidden="1" customHeight="1" x14ac:dyDescent="0.2">
      <c r="A22" s="22" t="s">
        <v>10</v>
      </c>
      <c r="B22" s="39" t="s">
        <v>71</v>
      </c>
      <c r="C22" s="23" t="s">
        <v>28</v>
      </c>
      <c r="D22" s="23" t="s">
        <v>48</v>
      </c>
      <c r="E22" s="23" t="s">
        <v>83</v>
      </c>
      <c r="F22" s="23" t="s">
        <v>42</v>
      </c>
      <c r="G22" s="91">
        <f>G23</f>
        <v>0</v>
      </c>
    </row>
    <row r="23" spans="1:12" ht="30" hidden="1" customHeight="1" x14ac:dyDescent="0.2">
      <c r="A23" s="52" t="s">
        <v>13</v>
      </c>
      <c r="B23" s="55" t="s">
        <v>71</v>
      </c>
      <c r="C23" s="33" t="s">
        <v>28</v>
      </c>
      <c r="D23" s="33" t="s">
        <v>48</v>
      </c>
      <c r="E23" s="33" t="s">
        <v>84</v>
      </c>
      <c r="F23" s="33" t="s">
        <v>42</v>
      </c>
      <c r="G23" s="92">
        <f>G24</f>
        <v>0</v>
      </c>
    </row>
    <row r="24" spans="1:12" ht="28.5" hidden="1" customHeight="1" x14ac:dyDescent="0.2">
      <c r="A24" s="56" t="s">
        <v>4</v>
      </c>
      <c r="B24" s="58" t="s">
        <v>71</v>
      </c>
      <c r="C24" s="57" t="s">
        <v>28</v>
      </c>
      <c r="D24" s="57" t="s">
        <v>48</v>
      </c>
      <c r="E24" s="57" t="s">
        <v>85</v>
      </c>
      <c r="F24" s="57" t="s">
        <v>42</v>
      </c>
      <c r="G24" s="93">
        <v>0</v>
      </c>
    </row>
    <row r="25" spans="1:12" ht="24.75" hidden="1" customHeight="1" x14ac:dyDescent="0.2">
      <c r="A25" s="19" t="s">
        <v>5</v>
      </c>
      <c r="B25" s="36" t="s">
        <v>71</v>
      </c>
      <c r="C25" s="20" t="s">
        <v>28</v>
      </c>
      <c r="D25" s="20" t="s">
        <v>48</v>
      </c>
      <c r="E25" s="20" t="s">
        <v>86</v>
      </c>
      <c r="F25" s="20" t="s">
        <v>42</v>
      </c>
      <c r="G25" s="94">
        <f>G26</f>
        <v>0</v>
      </c>
    </row>
    <row r="26" spans="1:12" s="46" customFormat="1" ht="36.75" hidden="1" customHeight="1" x14ac:dyDescent="0.2">
      <c r="A26" s="16" t="s">
        <v>116</v>
      </c>
      <c r="B26" s="62" t="s">
        <v>71</v>
      </c>
      <c r="C26" s="21" t="s">
        <v>28</v>
      </c>
      <c r="D26" s="21" t="s">
        <v>48</v>
      </c>
      <c r="E26" s="21" t="s">
        <v>87</v>
      </c>
      <c r="F26" s="21" t="s">
        <v>42</v>
      </c>
      <c r="G26" s="97">
        <f>G27+G28</f>
        <v>0</v>
      </c>
    </row>
    <row r="27" spans="1:12" s="3" customFormat="1" ht="27.75" hidden="1" customHeight="1" x14ac:dyDescent="0.2">
      <c r="A27" s="17" t="s">
        <v>110</v>
      </c>
      <c r="B27" s="38" t="s">
        <v>71</v>
      </c>
      <c r="C27" s="18" t="s">
        <v>28</v>
      </c>
      <c r="D27" s="18" t="s">
        <v>48</v>
      </c>
      <c r="E27" s="18" t="s">
        <v>87</v>
      </c>
      <c r="F27" s="18" t="s">
        <v>60</v>
      </c>
      <c r="G27" s="96"/>
    </row>
    <row r="28" spans="1:12" ht="42.75" hidden="1" customHeight="1" x14ac:dyDescent="0.2">
      <c r="A28" s="17" t="s">
        <v>122</v>
      </c>
      <c r="B28" s="38" t="s">
        <v>71</v>
      </c>
      <c r="C28" s="18" t="s">
        <v>28</v>
      </c>
      <c r="D28" s="18" t="s">
        <v>48</v>
      </c>
      <c r="E28" s="18" t="s">
        <v>87</v>
      </c>
      <c r="F28" s="18" t="s">
        <v>108</v>
      </c>
      <c r="G28" s="96"/>
    </row>
    <row r="29" spans="1:12" ht="71.25" x14ac:dyDescent="0.2">
      <c r="A29" s="22" t="s">
        <v>2</v>
      </c>
      <c r="B29" s="39" t="s">
        <v>71</v>
      </c>
      <c r="C29" s="23" t="s">
        <v>28</v>
      </c>
      <c r="D29" s="23" t="s">
        <v>29</v>
      </c>
      <c r="E29" s="23" t="s">
        <v>83</v>
      </c>
      <c r="F29" s="23" t="s">
        <v>42</v>
      </c>
      <c r="G29" s="91">
        <f>G30+G43</f>
        <v>9822.26</v>
      </c>
    </row>
    <row r="30" spans="1:12" ht="30" x14ac:dyDescent="0.2">
      <c r="A30" s="52" t="s">
        <v>13</v>
      </c>
      <c r="B30" s="55" t="s">
        <v>71</v>
      </c>
      <c r="C30" s="33" t="s">
        <v>28</v>
      </c>
      <c r="D30" s="33" t="s">
        <v>29</v>
      </c>
      <c r="E30" s="33" t="s">
        <v>84</v>
      </c>
      <c r="F30" s="33" t="s">
        <v>42</v>
      </c>
      <c r="G30" s="92">
        <f>G31</f>
        <v>9821.56</v>
      </c>
    </row>
    <row r="31" spans="1:12" ht="45" x14ac:dyDescent="0.2">
      <c r="A31" s="56" t="s">
        <v>4</v>
      </c>
      <c r="B31" s="58" t="s">
        <v>71</v>
      </c>
      <c r="C31" s="57" t="s">
        <v>28</v>
      </c>
      <c r="D31" s="57" t="s">
        <v>29</v>
      </c>
      <c r="E31" s="57" t="s">
        <v>85</v>
      </c>
      <c r="F31" s="57" t="s">
        <v>42</v>
      </c>
      <c r="G31" s="93">
        <f>G33</f>
        <v>9821.56</v>
      </c>
    </row>
    <row r="32" spans="1:12" ht="25.5" x14ac:dyDescent="0.2">
      <c r="A32" s="19" t="s">
        <v>5</v>
      </c>
      <c r="B32" s="36" t="s">
        <v>71</v>
      </c>
      <c r="C32" s="20" t="s">
        <v>28</v>
      </c>
      <c r="D32" s="20" t="s">
        <v>29</v>
      </c>
      <c r="E32" s="20" t="s">
        <v>86</v>
      </c>
      <c r="F32" s="20" t="s">
        <v>42</v>
      </c>
      <c r="G32" s="98">
        <f>G33</f>
        <v>9821.56</v>
      </c>
    </row>
    <row r="33" spans="1:13" s="63" customFormat="1" ht="27" x14ac:dyDescent="0.25">
      <c r="A33" s="86" t="s">
        <v>116</v>
      </c>
      <c r="B33" s="62" t="s">
        <v>71</v>
      </c>
      <c r="C33" s="21" t="s">
        <v>28</v>
      </c>
      <c r="D33" s="21" t="s">
        <v>29</v>
      </c>
      <c r="E33" s="21" t="s">
        <v>87</v>
      </c>
      <c r="F33" s="21" t="s">
        <v>42</v>
      </c>
      <c r="G33" s="95">
        <f>SUM(G34:G42)</f>
        <v>9821.56</v>
      </c>
      <c r="I33" s="142"/>
    </row>
    <row r="34" spans="1:13" ht="25.5" x14ac:dyDescent="0.2">
      <c r="A34" s="17" t="s">
        <v>110</v>
      </c>
      <c r="B34" s="38" t="s">
        <v>71</v>
      </c>
      <c r="C34" s="18" t="s">
        <v>28</v>
      </c>
      <c r="D34" s="18" t="s">
        <v>29</v>
      </c>
      <c r="E34" s="18" t="s">
        <v>87</v>
      </c>
      <c r="F34" s="18" t="s">
        <v>60</v>
      </c>
      <c r="G34" s="96">
        <v>6493.16</v>
      </c>
      <c r="H34" s="129"/>
      <c r="I34" s="139"/>
    </row>
    <row r="35" spans="1:13" ht="38.25" x14ac:dyDescent="0.2">
      <c r="A35" s="17" t="s">
        <v>112</v>
      </c>
      <c r="B35" s="38" t="s">
        <v>71</v>
      </c>
      <c r="C35" s="18" t="s">
        <v>28</v>
      </c>
      <c r="D35" s="18" t="s">
        <v>29</v>
      </c>
      <c r="E35" s="18" t="s">
        <v>87</v>
      </c>
      <c r="F35" s="18" t="s">
        <v>61</v>
      </c>
      <c r="G35" s="99">
        <v>0</v>
      </c>
      <c r="H35" s="6"/>
      <c r="I35" s="139"/>
    </row>
    <row r="36" spans="1:13" ht="42.75" customHeight="1" x14ac:dyDescent="0.2">
      <c r="A36" s="17" t="s">
        <v>122</v>
      </c>
      <c r="B36" s="38" t="s">
        <v>71</v>
      </c>
      <c r="C36" s="18" t="s">
        <v>28</v>
      </c>
      <c r="D36" s="18" t="s">
        <v>29</v>
      </c>
      <c r="E36" s="18" t="s">
        <v>87</v>
      </c>
      <c r="F36" s="18" t="s">
        <v>108</v>
      </c>
      <c r="G36" s="96">
        <v>1893.7</v>
      </c>
      <c r="H36" s="129"/>
      <c r="I36" s="139"/>
      <c r="M36" s="68"/>
    </row>
    <row r="37" spans="1:13" ht="25.5" hidden="1" x14ac:dyDescent="0.2">
      <c r="A37" s="17" t="s">
        <v>113</v>
      </c>
      <c r="B37" s="38" t="s">
        <v>71</v>
      </c>
      <c r="C37" s="18" t="s">
        <v>28</v>
      </c>
      <c r="D37" s="18" t="s">
        <v>29</v>
      </c>
      <c r="E37" s="18" t="s">
        <v>87</v>
      </c>
      <c r="F37" s="18" t="s">
        <v>62</v>
      </c>
      <c r="G37" s="99">
        <v>0</v>
      </c>
      <c r="H37" s="6"/>
      <c r="I37" s="139"/>
    </row>
    <row r="38" spans="1:13" ht="25.5" x14ac:dyDescent="0.2">
      <c r="A38" s="17" t="s">
        <v>63</v>
      </c>
      <c r="B38" s="38" t="s">
        <v>71</v>
      </c>
      <c r="C38" s="18" t="s">
        <v>28</v>
      </c>
      <c r="D38" s="18" t="s">
        <v>29</v>
      </c>
      <c r="E38" s="18" t="s">
        <v>87</v>
      </c>
      <c r="F38" s="18" t="s">
        <v>64</v>
      </c>
      <c r="G38" s="99">
        <v>1248.53</v>
      </c>
      <c r="H38" s="129"/>
      <c r="I38" s="139"/>
    </row>
    <row r="39" spans="1:13" x14ac:dyDescent="0.2">
      <c r="A39" s="17" t="s">
        <v>167</v>
      </c>
      <c r="B39" s="38" t="s">
        <v>71</v>
      </c>
      <c r="C39" s="18" t="s">
        <v>28</v>
      </c>
      <c r="D39" s="18" t="s">
        <v>29</v>
      </c>
      <c r="E39" s="18" t="s">
        <v>87</v>
      </c>
      <c r="F39" s="18" t="s">
        <v>166</v>
      </c>
      <c r="G39" s="99">
        <v>15.18</v>
      </c>
      <c r="H39" s="129"/>
      <c r="I39" s="139"/>
    </row>
    <row r="40" spans="1:13" ht="25.5" x14ac:dyDescent="0.2">
      <c r="A40" s="17" t="s">
        <v>126</v>
      </c>
      <c r="B40" s="38" t="s">
        <v>71</v>
      </c>
      <c r="C40" s="18" t="s">
        <v>28</v>
      </c>
      <c r="D40" s="18" t="s">
        <v>29</v>
      </c>
      <c r="E40" s="18" t="s">
        <v>87</v>
      </c>
      <c r="F40" s="18" t="s">
        <v>123</v>
      </c>
      <c r="G40" s="99">
        <v>163.98</v>
      </c>
      <c r="H40" s="129"/>
    </row>
    <row r="41" spans="1:13" x14ac:dyDescent="0.2">
      <c r="A41" s="17" t="s">
        <v>114</v>
      </c>
      <c r="B41" s="38" t="s">
        <v>71</v>
      </c>
      <c r="C41" s="18" t="s">
        <v>28</v>
      </c>
      <c r="D41" s="18" t="s">
        <v>29</v>
      </c>
      <c r="E41" s="18" t="s">
        <v>87</v>
      </c>
      <c r="F41" s="18" t="s">
        <v>65</v>
      </c>
      <c r="G41" s="99">
        <v>3.56</v>
      </c>
    </row>
    <row r="42" spans="1:13" x14ac:dyDescent="0.2">
      <c r="A42" s="17" t="s">
        <v>125</v>
      </c>
      <c r="B42" s="38" t="s">
        <v>71</v>
      </c>
      <c r="C42" s="18" t="s">
        <v>28</v>
      </c>
      <c r="D42" s="18" t="s">
        <v>29</v>
      </c>
      <c r="E42" s="18" t="s">
        <v>87</v>
      </c>
      <c r="F42" s="18" t="s">
        <v>124</v>
      </c>
      <c r="G42" s="99">
        <v>3.45</v>
      </c>
      <c r="H42" s="129"/>
    </row>
    <row r="43" spans="1:13" ht="45" x14ac:dyDescent="0.2">
      <c r="A43" s="80" t="s">
        <v>7</v>
      </c>
      <c r="B43" s="87" t="s">
        <v>71</v>
      </c>
      <c r="C43" s="81" t="s">
        <v>28</v>
      </c>
      <c r="D43" s="81" t="s">
        <v>29</v>
      </c>
      <c r="E43" s="81" t="s">
        <v>98</v>
      </c>
      <c r="F43" s="81" t="s">
        <v>42</v>
      </c>
      <c r="G43" s="100">
        <f>G44</f>
        <v>0.7</v>
      </c>
    </row>
    <row r="44" spans="1:13" ht="89.25" x14ac:dyDescent="0.2">
      <c r="A44" s="19" t="s">
        <v>59</v>
      </c>
      <c r="B44" s="36" t="s">
        <v>71</v>
      </c>
      <c r="C44" s="20" t="s">
        <v>28</v>
      </c>
      <c r="D44" s="20" t="s">
        <v>29</v>
      </c>
      <c r="E44" s="20" t="s">
        <v>99</v>
      </c>
      <c r="F44" s="20" t="s">
        <v>42</v>
      </c>
      <c r="G44" s="94">
        <f>G45</f>
        <v>0.7</v>
      </c>
    </row>
    <row r="45" spans="1:13" ht="25.5" x14ac:dyDescent="0.2">
      <c r="A45" s="17" t="s">
        <v>63</v>
      </c>
      <c r="B45" s="38" t="s">
        <v>71</v>
      </c>
      <c r="C45" s="18" t="s">
        <v>28</v>
      </c>
      <c r="D45" s="18" t="s">
        <v>29</v>
      </c>
      <c r="E45" s="18" t="s">
        <v>99</v>
      </c>
      <c r="F45" s="18" t="s">
        <v>64</v>
      </c>
      <c r="G45" s="99">
        <v>0.7</v>
      </c>
      <c r="H45" s="129"/>
    </row>
    <row r="46" spans="1:13" x14ac:dyDescent="0.2">
      <c r="A46" s="19" t="s">
        <v>127</v>
      </c>
      <c r="B46" s="36" t="s">
        <v>71</v>
      </c>
      <c r="C46" s="20" t="s">
        <v>28</v>
      </c>
      <c r="D46" s="20" t="s">
        <v>128</v>
      </c>
      <c r="E46" s="20" t="s">
        <v>83</v>
      </c>
      <c r="F46" s="20" t="s">
        <v>42</v>
      </c>
      <c r="G46" s="127">
        <f>G47</f>
        <v>0</v>
      </c>
    </row>
    <row r="47" spans="1:13" ht="25.5" x14ac:dyDescent="0.2">
      <c r="A47" s="19" t="s">
        <v>13</v>
      </c>
      <c r="B47" s="36" t="s">
        <v>71</v>
      </c>
      <c r="C47" s="20" t="s">
        <v>28</v>
      </c>
      <c r="D47" s="20" t="s">
        <v>128</v>
      </c>
      <c r="E47" s="20" t="s">
        <v>84</v>
      </c>
      <c r="F47" s="20" t="s">
        <v>42</v>
      </c>
      <c r="G47" s="127">
        <f>G48</f>
        <v>0</v>
      </c>
    </row>
    <row r="48" spans="1:13" ht="25.5" x14ac:dyDescent="0.2">
      <c r="A48" s="17" t="s">
        <v>63</v>
      </c>
      <c r="B48" s="38" t="s">
        <v>71</v>
      </c>
      <c r="C48" s="18" t="s">
        <v>28</v>
      </c>
      <c r="D48" s="18" t="s">
        <v>128</v>
      </c>
      <c r="E48" s="18" t="s">
        <v>129</v>
      </c>
      <c r="F48" s="18" t="s">
        <v>64</v>
      </c>
      <c r="G48" s="99">
        <v>0</v>
      </c>
      <c r="H48" s="129"/>
    </row>
    <row r="49" spans="1:8" ht="14.25" x14ac:dyDescent="0.2">
      <c r="A49" s="22" t="s">
        <v>47</v>
      </c>
      <c r="B49" s="39" t="s">
        <v>71</v>
      </c>
      <c r="C49" s="23" t="s">
        <v>28</v>
      </c>
      <c r="D49" s="23" t="s">
        <v>34</v>
      </c>
      <c r="E49" s="23" t="s">
        <v>83</v>
      </c>
      <c r="F49" s="23" t="s">
        <v>42</v>
      </c>
      <c r="G49" s="91">
        <f>G51</f>
        <v>264.23</v>
      </c>
    </row>
    <row r="50" spans="1:8" ht="30" x14ac:dyDescent="0.2">
      <c r="A50" s="52" t="s">
        <v>13</v>
      </c>
      <c r="B50" s="55" t="s">
        <v>71</v>
      </c>
      <c r="C50" s="33" t="s">
        <v>28</v>
      </c>
      <c r="D50" s="33" t="s">
        <v>34</v>
      </c>
      <c r="E50" s="33" t="s">
        <v>84</v>
      </c>
      <c r="F50" s="33" t="s">
        <v>42</v>
      </c>
      <c r="G50" s="92">
        <f>G51</f>
        <v>264.23</v>
      </c>
    </row>
    <row r="51" spans="1:8" ht="45" x14ac:dyDescent="0.2">
      <c r="A51" s="56" t="s">
        <v>4</v>
      </c>
      <c r="B51" s="58" t="s">
        <v>71</v>
      </c>
      <c r="C51" s="57" t="s">
        <v>28</v>
      </c>
      <c r="D51" s="57" t="s">
        <v>34</v>
      </c>
      <c r="E51" s="57" t="s">
        <v>85</v>
      </c>
      <c r="F51" s="57" t="s">
        <v>42</v>
      </c>
      <c r="G51" s="93">
        <f>G53</f>
        <v>264.23</v>
      </c>
    </row>
    <row r="52" spans="1:8" ht="25.5" x14ac:dyDescent="0.2">
      <c r="A52" s="19" t="s">
        <v>5</v>
      </c>
      <c r="B52" s="36" t="s">
        <v>71</v>
      </c>
      <c r="C52" s="20" t="s">
        <v>28</v>
      </c>
      <c r="D52" s="20" t="s">
        <v>34</v>
      </c>
      <c r="E52" s="20" t="s">
        <v>86</v>
      </c>
      <c r="F52" s="20" t="s">
        <v>42</v>
      </c>
      <c r="G52" s="67">
        <f>G53</f>
        <v>264.23</v>
      </c>
    </row>
    <row r="53" spans="1:8" s="46" customFormat="1" ht="27" x14ac:dyDescent="0.2">
      <c r="A53" s="16" t="s">
        <v>3</v>
      </c>
      <c r="B53" s="62" t="s">
        <v>71</v>
      </c>
      <c r="C53" s="21" t="s">
        <v>28</v>
      </c>
      <c r="D53" s="21" t="s">
        <v>34</v>
      </c>
      <c r="E53" s="21" t="s">
        <v>88</v>
      </c>
      <c r="F53" s="21" t="s">
        <v>42</v>
      </c>
      <c r="G53" s="97">
        <f>G54</f>
        <v>264.23</v>
      </c>
    </row>
    <row r="54" spans="1:8" x14ac:dyDescent="0.2">
      <c r="A54" s="17" t="s">
        <v>67</v>
      </c>
      <c r="B54" s="38" t="s">
        <v>71</v>
      </c>
      <c r="C54" s="18" t="s">
        <v>28</v>
      </c>
      <c r="D54" s="18" t="s">
        <v>34</v>
      </c>
      <c r="E54" s="18" t="s">
        <v>88</v>
      </c>
      <c r="F54" s="18" t="s">
        <v>66</v>
      </c>
      <c r="G54" s="99">
        <v>264.23</v>
      </c>
      <c r="H54" s="129"/>
    </row>
    <row r="55" spans="1:8" ht="15.75" x14ac:dyDescent="0.2">
      <c r="A55" s="12" t="s">
        <v>54</v>
      </c>
      <c r="B55" s="51" t="s">
        <v>71</v>
      </c>
      <c r="C55" s="28" t="s">
        <v>44</v>
      </c>
      <c r="D55" s="28" t="s">
        <v>41</v>
      </c>
      <c r="E55" s="28" t="s">
        <v>83</v>
      </c>
      <c r="F55" s="28" t="s">
        <v>42</v>
      </c>
      <c r="G55" s="101">
        <f>G56</f>
        <v>125.6</v>
      </c>
    </row>
    <row r="56" spans="1:8" ht="28.5" x14ac:dyDescent="0.2">
      <c r="A56" s="22" t="s">
        <v>52</v>
      </c>
      <c r="B56" s="39" t="s">
        <v>71</v>
      </c>
      <c r="C56" s="23" t="s">
        <v>44</v>
      </c>
      <c r="D56" s="23" t="s">
        <v>48</v>
      </c>
      <c r="E56" s="23" t="s">
        <v>83</v>
      </c>
      <c r="F56" s="23" t="s">
        <v>42</v>
      </c>
      <c r="G56" s="102">
        <f>G57</f>
        <v>125.6</v>
      </c>
    </row>
    <row r="57" spans="1:8" ht="30" x14ac:dyDescent="0.2">
      <c r="A57" s="52" t="s">
        <v>13</v>
      </c>
      <c r="B57" s="55" t="s">
        <v>71</v>
      </c>
      <c r="C57" s="33" t="s">
        <v>44</v>
      </c>
      <c r="D57" s="33" t="s">
        <v>48</v>
      </c>
      <c r="E57" s="33" t="s">
        <v>84</v>
      </c>
      <c r="F57" s="33" t="s">
        <v>42</v>
      </c>
      <c r="G57" s="103">
        <f>G58</f>
        <v>125.6</v>
      </c>
    </row>
    <row r="58" spans="1:8" ht="45" x14ac:dyDescent="0.2">
      <c r="A58" s="56" t="s">
        <v>6</v>
      </c>
      <c r="B58" s="58" t="s">
        <v>71</v>
      </c>
      <c r="C58" s="57" t="s">
        <v>44</v>
      </c>
      <c r="D58" s="57" t="s">
        <v>48</v>
      </c>
      <c r="E58" s="57" t="s">
        <v>89</v>
      </c>
      <c r="F58" s="57" t="s">
        <v>42</v>
      </c>
      <c r="G58" s="104">
        <f>G59</f>
        <v>125.6</v>
      </c>
    </row>
    <row r="59" spans="1:8" x14ac:dyDescent="0.2">
      <c r="A59" s="19" t="s">
        <v>120</v>
      </c>
      <c r="B59" s="36" t="s">
        <v>71</v>
      </c>
      <c r="C59" s="20" t="s">
        <v>44</v>
      </c>
      <c r="D59" s="20" t="s">
        <v>48</v>
      </c>
      <c r="E59" s="20" t="s">
        <v>119</v>
      </c>
      <c r="F59" s="20" t="s">
        <v>42</v>
      </c>
      <c r="G59" s="98">
        <f>G60</f>
        <v>125.6</v>
      </c>
    </row>
    <row r="60" spans="1:8" ht="40.5" x14ac:dyDescent="0.2">
      <c r="A60" s="16" t="s">
        <v>53</v>
      </c>
      <c r="B60" s="62" t="s">
        <v>71</v>
      </c>
      <c r="C60" s="21" t="s">
        <v>44</v>
      </c>
      <c r="D60" s="21" t="s">
        <v>48</v>
      </c>
      <c r="E60" s="21" t="s">
        <v>90</v>
      </c>
      <c r="F60" s="21" t="s">
        <v>42</v>
      </c>
      <c r="G60" s="95">
        <f>SUM(G61:G63)</f>
        <v>125.6</v>
      </c>
    </row>
    <row r="61" spans="1:8" ht="25.5" x14ac:dyDescent="0.2">
      <c r="A61" s="17" t="s">
        <v>110</v>
      </c>
      <c r="B61" s="38" t="s">
        <v>71</v>
      </c>
      <c r="C61" s="18" t="s">
        <v>44</v>
      </c>
      <c r="D61" s="18" t="s">
        <v>48</v>
      </c>
      <c r="E61" s="18" t="s">
        <v>90</v>
      </c>
      <c r="F61" s="18" t="s">
        <v>60</v>
      </c>
      <c r="G61" s="99">
        <v>95.5</v>
      </c>
      <c r="H61" s="129"/>
    </row>
    <row r="62" spans="1:8" ht="42" customHeight="1" x14ac:dyDescent="0.2">
      <c r="A62" s="17" t="s">
        <v>122</v>
      </c>
      <c r="B62" s="38" t="s">
        <v>71</v>
      </c>
      <c r="C62" s="18" t="s">
        <v>44</v>
      </c>
      <c r="D62" s="18" t="s">
        <v>48</v>
      </c>
      <c r="E62" s="18" t="s">
        <v>90</v>
      </c>
      <c r="F62" s="18" t="s">
        <v>108</v>
      </c>
      <c r="G62" s="99">
        <v>30.1</v>
      </c>
      <c r="H62" s="129"/>
    </row>
    <row r="63" spans="1:8" ht="25.5" x14ac:dyDescent="0.2">
      <c r="A63" s="17" t="s">
        <v>63</v>
      </c>
      <c r="B63" s="38" t="s">
        <v>71</v>
      </c>
      <c r="C63" s="18" t="s">
        <v>44</v>
      </c>
      <c r="D63" s="18" t="s">
        <v>48</v>
      </c>
      <c r="E63" s="18" t="s">
        <v>90</v>
      </c>
      <c r="F63" s="18" t="s">
        <v>64</v>
      </c>
      <c r="G63" s="99">
        <v>0</v>
      </c>
    </row>
    <row r="64" spans="1:8" ht="42.75" x14ac:dyDescent="0.2">
      <c r="A64" s="29" t="s">
        <v>140</v>
      </c>
      <c r="B64" s="132" t="s">
        <v>71</v>
      </c>
      <c r="C64" s="132" t="s">
        <v>48</v>
      </c>
      <c r="D64" s="132" t="s">
        <v>41</v>
      </c>
      <c r="E64" s="132" t="s">
        <v>83</v>
      </c>
      <c r="F64" s="132" t="s">
        <v>42</v>
      </c>
      <c r="G64" s="133">
        <f>G66+G73+G69</f>
        <v>46.11</v>
      </c>
    </row>
    <row r="65" spans="1:7" ht="14.25" x14ac:dyDescent="0.2">
      <c r="A65" s="29" t="s">
        <v>141</v>
      </c>
      <c r="B65" s="132" t="s">
        <v>71</v>
      </c>
      <c r="C65" s="132" t="s">
        <v>48</v>
      </c>
      <c r="D65" s="132" t="s">
        <v>136</v>
      </c>
      <c r="E65" s="132" t="s">
        <v>83</v>
      </c>
      <c r="F65" s="132" t="s">
        <v>42</v>
      </c>
      <c r="G65" s="133">
        <f>G67</f>
        <v>5.85</v>
      </c>
    </row>
    <row r="66" spans="1:7" ht="25.5" x14ac:dyDescent="0.2">
      <c r="A66" s="137" t="s">
        <v>134</v>
      </c>
      <c r="B66" s="134" t="s">
        <v>71</v>
      </c>
      <c r="C66" s="134" t="s">
        <v>48</v>
      </c>
      <c r="D66" s="134" t="s">
        <v>136</v>
      </c>
      <c r="E66" s="134" t="s">
        <v>137</v>
      </c>
      <c r="F66" s="134" t="s">
        <v>42</v>
      </c>
      <c r="G66" s="105">
        <f>G67</f>
        <v>5.85</v>
      </c>
    </row>
    <row r="67" spans="1:7" ht="25.5" x14ac:dyDescent="0.2">
      <c r="A67" s="138" t="s">
        <v>138</v>
      </c>
      <c r="B67" s="136" t="s">
        <v>71</v>
      </c>
      <c r="C67" s="136" t="s">
        <v>48</v>
      </c>
      <c r="D67" s="136" t="s">
        <v>136</v>
      </c>
      <c r="E67" s="136" t="s">
        <v>135</v>
      </c>
      <c r="F67" s="136" t="s">
        <v>42</v>
      </c>
      <c r="G67" s="99">
        <f>G68</f>
        <v>5.85</v>
      </c>
    </row>
    <row r="68" spans="1:7" ht="25.5" x14ac:dyDescent="0.2">
      <c r="A68" s="135" t="s">
        <v>63</v>
      </c>
      <c r="B68" s="136" t="s">
        <v>71</v>
      </c>
      <c r="C68" s="136" t="s">
        <v>48</v>
      </c>
      <c r="D68" s="136" t="s">
        <v>136</v>
      </c>
      <c r="E68" s="136" t="s">
        <v>135</v>
      </c>
      <c r="F68" s="136" t="s">
        <v>64</v>
      </c>
      <c r="G68" s="99">
        <v>5.85</v>
      </c>
    </row>
    <row r="69" spans="1:7" ht="38.25" x14ac:dyDescent="0.2">
      <c r="A69" s="158" t="s">
        <v>194</v>
      </c>
      <c r="B69" s="159">
        <v>727</v>
      </c>
      <c r="C69" s="20" t="s">
        <v>48</v>
      </c>
      <c r="D69" s="159">
        <v>14</v>
      </c>
      <c r="E69" s="159" t="s">
        <v>193</v>
      </c>
      <c r="F69" s="160" t="s">
        <v>42</v>
      </c>
      <c r="G69" s="127">
        <f>G70</f>
        <v>14.61</v>
      </c>
    </row>
    <row r="70" spans="1:7" ht="25.5" x14ac:dyDescent="0.2">
      <c r="A70" s="143" t="s">
        <v>155</v>
      </c>
      <c r="B70" s="136">
        <v>727</v>
      </c>
      <c r="C70" s="144" t="s">
        <v>48</v>
      </c>
      <c r="D70" s="136">
        <v>14</v>
      </c>
      <c r="E70" s="136" t="s">
        <v>193</v>
      </c>
      <c r="F70" s="144" t="s">
        <v>42</v>
      </c>
      <c r="G70" s="99">
        <f>G71</f>
        <v>14.61</v>
      </c>
    </row>
    <row r="71" spans="1:7" ht="25.5" x14ac:dyDescent="0.2">
      <c r="A71" s="143" t="s">
        <v>156</v>
      </c>
      <c r="B71" s="136">
        <v>727</v>
      </c>
      <c r="C71" s="144" t="s">
        <v>48</v>
      </c>
      <c r="D71" s="136">
        <v>14</v>
      </c>
      <c r="E71" s="136" t="s">
        <v>193</v>
      </c>
      <c r="F71" s="144" t="s">
        <v>157</v>
      </c>
      <c r="G71" s="99">
        <f>G72</f>
        <v>14.61</v>
      </c>
    </row>
    <row r="72" spans="1:7" s="3" customFormat="1" ht="25.5" x14ac:dyDescent="0.2">
      <c r="A72" s="143" t="s">
        <v>63</v>
      </c>
      <c r="B72" s="136">
        <v>727</v>
      </c>
      <c r="C72" s="144" t="s">
        <v>48</v>
      </c>
      <c r="D72" s="136">
        <v>14</v>
      </c>
      <c r="E72" s="136" t="s">
        <v>193</v>
      </c>
      <c r="F72" s="144" t="s">
        <v>64</v>
      </c>
      <c r="G72" s="99">
        <v>14.61</v>
      </c>
    </row>
    <row r="73" spans="1:7" ht="25.5" x14ac:dyDescent="0.2">
      <c r="A73" s="158" t="s">
        <v>155</v>
      </c>
      <c r="B73" s="159">
        <v>727</v>
      </c>
      <c r="C73" s="160" t="s">
        <v>48</v>
      </c>
      <c r="D73" s="159">
        <v>14</v>
      </c>
      <c r="E73" s="159" t="s">
        <v>87</v>
      </c>
      <c r="F73" s="160" t="s">
        <v>42</v>
      </c>
      <c r="G73" s="127">
        <f>G74</f>
        <v>25.65</v>
      </c>
    </row>
    <row r="74" spans="1:7" ht="25.5" x14ac:dyDescent="0.2">
      <c r="A74" s="143" t="s">
        <v>156</v>
      </c>
      <c r="B74" s="136">
        <v>727</v>
      </c>
      <c r="C74" s="144" t="s">
        <v>48</v>
      </c>
      <c r="D74" s="136">
        <v>14</v>
      </c>
      <c r="E74" s="136" t="s">
        <v>87</v>
      </c>
      <c r="F74" s="144" t="s">
        <v>157</v>
      </c>
      <c r="G74" s="99">
        <f>G75</f>
        <v>25.65</v>
      </c>
    </row>
    <row r="75" spans="1:7" s="3" customFormat="1" ht="25.5" x14ac:dyDescent="0.2">
      <c r="A75" s="143" t="s">
        <v>63</v>
      </c>
      <c r="B75" s="136">
        <v>727</v>
      </c>
      <c r="C75" s="144" t="s">
        <v>48</v>
      </c>
      <c r="D75" s="136">
        <v>14</v>
      </c>
      <c r="E75" s="136" t="s">
        <v>87</v>
      </c>
      <c r="F75" s="144" t="s">
        <v>64</v>
      </c>
      <c r="G75" s="99">
        <v>25.65</v>
      </c>
    </row>
    <row r="76" spans="1:7" ht="15.75" x14ac:dyDescent="0.2">
      <c r="A76" s="47" t="s">
        <v>17</v>
      </c>
      <c r="B76" s="51" t="s">
        <v>71</v>
      </c>
      <c r="C76" s="48" t="s">
        <v>29</v>
      </c>
      <c r="D76" s="48" t="s">
        <v>41</v>
      </c>
      <c r="E76" s="28" t="s">
        <v>83</v>
      </c>
      <c r="F76" s="48" t="s">
        <v>42</v>
      </c>
      <c r="G76" s="105">
        <f>G77</f>
        <v>2490.56</v>
      </c>
    </row>
    <row r="77" spans="1:7" ht="14.25" x14ac:dyDescent="0.2">
      <c r="A77" s="31" t="s">
        <v>25</v>
      </c>
      <c r="B77" s="39" t="s">
        <v>71</v>
      </c>
      <c r="C77" s="23" t="s">
        <v>29</v>
      </c>
      <c r="D77" s="23" t="s">
        <v>20</v>
      </c>
      <c r="E77" s="23" t="s">
        <v>83</v>
      </c>
      <c r="F77" s="30" t="s">
        <v>42</v>
      </c>
      <c r="G77" s="91">
        <f t="shared" ref="G77:G81" si="0">G78</f>
        <v>2490.56</v>
      </c>
    </row>
    <row r="78" spans="1:7" ht="15" x14ac:dyDescent="0.2">
      <c r="A78" s="53" t="s">
        <v>33</v>
      </c>
      <c r="B78" s="55" t="s">
        <v>71</v>
      </c>
      <c r="C78" s="54" t="s">
        <v>29</v>
      </c>
      <c r="D78" s="54" t="s">
        <v>20</v>
      </c>
      <c r="E78" s="33" t="s">
        <v>91</v>
      </c>
      <c r="F78" s="54" t="s">
        <v>42</v>
      </c>
      <c r="G78" s="106">
        <f t="shared" si="0"/>
        <v>2490.56</v>
      </c>
    </row>
    <row r="79" spans="1:7" ht="15" x14ac:dyDescent="0.2">
      <c r="A79" s="56" t="s">
        <v>76</v>
      </c>
      <c r="B79" s="58" t="s">
        <v>71</v>
      </c>
      <c r="C79" s="57" t="s">
        <v>29</v>
      </c>
      <c r="D79" s="57" t="s">
        <v>20</v>
      </c>
      <c r="E79" s="59" t="s">
        <v>92</v>
      </c>
      <c r="F79" s="59" t="s">
        <v>42</v>
      </c>
      <c r="G79" s="104">
        <f t="shared" si="0"/>
        <v>2490.56</v>
      </c>
    </row>
    <row r="80" spans="1:7" ht="38.25" x14ac:dyDescent="0.2">
      <c r="A80" s="19" t="s">
        <v>130</v>
      </c>
      <c r="B80" s="36" t="s">
        <v>71</v>
      </c>
      <c r="C80" s="20" t="s">
        <v>29</v>
      </c>
      <c r="D80" s="20" t="s">
        <v>20</v>
      </c>
      <c r="E80" s="25" t="s">
        <v>93</v>
      </c>
      <c r="F80" s="25" t="s">
        <v>42</v>
      </c>
      <c r="G80" s="98">
        <f t="shared" si="0"/>
        <v>2490.56</v>
      </c>
    </row>
    <row r="81" spans="1:8" ht="27" x14ac:dyDescent="0.2">
      <c r="A81" s="16" t="s">
        <v>12</v>
      </c>
      <c r="B81" s="62" t="s">
        <v>71</v>
      </c>
      <c r="C81" s="26" t="s">
        <v>29</v>
      </c>
      <c r="D81" s="26" t="s">
        <v>20</v>
      </c>
      <c r="E81" s="21" t="s">
        <v>94</v>
      </c>
      <c r="F81" s="26" t="s">
        <v>42</v>
      </c>
      <c r="G81" s="95">
        <f t="shared" si="0"/>
        <v>2490.56</v>
      </c>
    </row>
    <row r="82" spans="1:8" ht="24.75" customHeight="1" x14ac:dyDescent="0.2">
      <c r="A82" s="17" t="s">
        <v>63</v>
      </c>
      <c r="B82" s="38" t="s">
        <v>71</v>
      </c>
      <c r="C82" s="18" t="s">
        <v>29</v>
      </c>
      <c r="D82" s="18" t="s">
        <v>20</v>
      </c>
      <c r="E82" s="18" t="s">
        <v>94</v>
      </c>
      <c r="F82" s="18" t="s">
        <v>64</v>
      </c>
      <c r="G82" s="99">
        <v>2490.56</v>
      </c>
      <c r="H82" s="129"/>
    </row>
    <row r="83" spans="1:8" ht="3" hidden="1" customHeight="1" x14ac:dyDescent="0.2">
      <c r="A83" s="31" t="s">
        <v>15</v>
      </c>
      <c r="B83" s="39" t="s">
        <v>71</v>
      </c>
      <c r="C83" s="23" t="s">
        <v>29</v>
      </c>
      <c r="D83" s="23" t="s">
        <v>46</v>
      </c>
      <c r="E83" s="23" t="s">
        <v>83</v>
      </c>
      <c r="F83" s="30" t="s">
        <v>42</v>
      </c>
      <c r="G83" s="91" t="e">
        <f>G84</f>
        <v>#REF!</v>
      </c>
    </row>
    <row r="84" spans="1:8" ht="30" hidden="1" x14ac:dyDescent="0.2">
      <c r="A84" s="52" t="s">
        <v>13</v>
      </c>
      <c r="B84" s="55" t="s">
        <v>71</v>
      </c>
      <c r="C84" s="33" t="s">
        <v>29</v>
      </c>
      <c r="D84" s="33" t="s">
        <v>46</v>
      </c>
      <c r="E84" s="33" t="s">
        <v>84</v>
      </c>
      <c r="F84" s="33" t="s">
        <v>42</v>
      </c>
      <c r="G84" s="103" t="e">
        <f>G85</f>
        <v>#REF!</v>
      </c>
    </row>
    <row r="85" spans="1:8" ht="45" hidden="1" x14ac:dyDescent="0.2">
      <c r="A85" s="56" t="s">
        <v>4</v>
      </c>
      <c r="B85" s="58" t="s">
        <v>71</v>
      </c>
      <c r="C85" s="57" t="s">
        <v>29</v>
      </c>
      <c r="D85" s="57" t="s">
        <v>46</v>
      </c>
      <c r="E85" s="57" t="s">
        <v>85</v>
      </c>
      <c r="F85" s="57" t="s">
        <v>42</v>
      </c>
      <c r="G85" s="104" t="e">
        <f>G86</f>
        <v>#REF!</v>
      </c>
    </row>
    <row r="86" spans="1:8" ht="25.5" hidden="1" x14ac:dyDescent="0.2">
      <c r="A86" s="19" t="s">
        <v>5</v>
      </c>
      <c r="B86" s="36" t="s">
        <v>71</v>
      </c>
      <c r="C86" s="20" t="s">
        <v>29</v>
      </c>
      <c r="D86" s="20" t="s">
        <v>46</v>
      </c>
      <c r="E86" s="20" t="s">
        <v>86</v>
      </c>
      <c r="F86" s="20" t="s">
        <v>42</v>
      </c>
      <c r="G86" s="98" t="e">
        <f>G87</f>
        <v>#REF!</v>
      </c>
    </row>
    <row r="87" spans="1:8" ht="27" hidden="1" x14ac:dyDescent="0.2">
      <c r="A87" s="16" t="s">
        <v>16</v>
      </c>
      <c r="B87" s="36" t="s">
        <v>71</v>
      </c>
      <c r="C87" s="21" t="s">
        <v>29</v>
      </c>
      <c r="D87" s="21" t="s">
        <v>46</v>
      </c>
      <c r="E87" s="21" t="s">
        <v>95</v>
      </c>
      <c r="F87" s="26" t="s">
        <v>42</v>
      </c>
      <c r="G87" s="95" t="e">
        <f>G88</f>
        <v>#REF!</v>
      </c>
    </row>
    <row r="88" spans="1:8" ht="25.5" hidden="1" x14ac:dyDescent="0.2">
      <c r="A88" s="17" t="s">
        <v>63</v>
      </c>
      <c r="B88" s="62" t="s">
        <v>71</v>
      </c>
      <c r="C88" s="18" t="s">
        <v>29</v>
      </c>
      <c r="D88" s="18" t="s">
        <v>46</v>
      </c>
      <c r="E88" s="18" t="s">
        <v>95</v>
      </c>
      <c r="F88" s="27" t="s">
        <v>64</v>
      </c>
      <c r="G88" s="99" t="e">
        <f>#REF!</f>
        <v>#REF!</v>
      </c>
    </row>
    <row r="89" spans="1:8" ht="31.5" customHeight="1" x14ac:dyDescent="0.2">
      <c r="A89" s="49" t="s">
        <v>30</v>
      </c>
      <c r="B89" s="51" t="s">
        <v>71</v>
      </c>
      <c r="C89" s="48" t="s">
        <v>31</v>
      </c>
      <c r="D89" s="48" t="s">
        <v>41</v>
      </c>
      <c r="E89" s="28" t="s">
        <v>83</v>
      </c>
      <c r="F89" s="48" t="s">
        <v>42</v>
      </c>
      <c r="G89" s="107">
        <f>G102+G90</f>
        <v>3895.91</v>
      </c>
    </row>
    <row r="90" spans="1:8" ht="24" customHeight="1" x14ac:dyDescent="0.2">
      <c r="A90" s="29" t="s">
        <v>49</v>
      </c>
      <c r="B90" s="39" t="s">
        <v>71</v>
      </c>
      <c r="C90" s="30" t="s">
        <v>31</v>
      </c>
      <c r="D90" s="30" t="s">
        <v>28</v>
      </c>
      <c r="E90" s="23" t="s">
        <v>83</v>
      </c>
      <c r="F90" s="30" t="s">
        <v>42</v>
      </c>
      <c r="G90" s="108">
        <f>G91</f>
        <v>59.57</v>
      </c>
    </row>
    <row r="91" spans="1:8" ht="31.5" customHeight="1" x14ac:dyDescent="0.2">
      <c r="A91" s="53" t="s">
        <v>13</v>
      </c>
      <c r="B91" s="55" t="s">
        <v>71</v>
      </c>
      <c r="C91" s="54" t="s">
        <v>31</v>
      </c>
      <c r="D91" s="54" t="s">
        <v>28</v>
      </c>
      <c r="E91" s="33" t="s">
        <v>85</v>
      </c>
      <c r="F91" s="54" t="s">
        <v>42</v>
      </c>
      <c r="G91" s="106">
        <f>G92</f>
        <v>59.57</v>
      </c>
    </row>
    <row r="92" spans="1:8" ht="34.5" customHeight="1" x14ac:dyDescent="0.2">
      <c r="A92" s="56" t="s">
        <v>63</v>
      </c>
      <c r="B92" s="58" t="s">
        <v>71</v>
      </c>
      <c r="C92" s="57" t="s">
        <v>31</v>
      </c>
      <c r="D92" s="57" t="s">
        <v>28</v>
      </c>
      <c r="E92" s="57" t="s">
        <v>95</v>
      </c>
      <c r="F92" s="57" t="s">
        <v>64</v>
      </c>
      <c r="G92" s="104">
        <v>59.57</v>
      </c>
    </row>
    <row r="93" spans="1:8" ht="36" hidden="1" customHeight="1" x14ac:dyDescent="0.2">
      <c r="A93" s="19" t="s">
        <v>75</v>
      </c>
      <c r="B93" s="36" t="s">
        <v>71</v>
      </c>
      <c r="C93" s="20" t="s">
        <v>31</v>
      </c>
      <c r="D93" s="20" t="s">
        <v>28</v>
      </c>
      <c r="E93" s="20" t="s">
        <v>106</v>
      </c>
      <c r="F93" s="20" t="s">
        <v>42</v>
      </c>
      <c r="G93" s="98">
        <f>G94</f>
        <v>0</v>
      </c>
    </row>
    <row r="94" spans="1:8" ht="27.75" hidden="1" customHeight="1" x14ac:dyDescent="0.2">
      <c r="A94" s="16" t="s">
        <v>74</v>
      </c>
      <c r="B94" s="62" t="s">
        <v>71</v>
      </c>
      <c r="C94" s="21" t="s">
        <v>31</v>
      </c>
      <c r="D94" s="21" t="s">
        <v>28</v>
      </c>
      <c r="E94" s="21" t="s">
        <v>96</v>
      </c>
      <c r="F94" s="21" t="s">
        <v>42</v>
      </c>
      <c r="G94" s="95">
        <f>G95</f>
        <v>0</v>
      </c>
    </row>
    <row r="95" spans="1:8" ht="25.5" hidden="1" customHeight="1" x14ac:dyDescent="0.2">
      <c r="A95" s="17" t="s">
        <v>115</v>
      </c>
      <c r="B95" s="38" t="s">
        <v>71</v>
      </c>
      <c r="C95" s="18" t="s">
        <v>31</v>
      </c>
      <c r="D95" s="18" t="s">
        <v>28</v>
      </c>
      <c r="E95" s="18" t="s">
        <v>96</v>
      </c>
      <c r="F95" s="18" t="s">
        <v>73</v>
      </c>
      <c r="G95" s="96">
        <v>0</v>
      </c>
    </row>
    <row r="96" spans="1:8" ht="21.75" hidden="1" customHeight="1" x14ac:dyDescent="0.2">
      <c r="A96" s="32" t="s">
        <v>50</v>
      </c>
      <c r="B96" s="39" t="s">
        <v>71</v>
      </c>
      <c r="C96" s="23" t="s">
        <v>31</v>
      </c>
      <c r="D96" s="23" t="s">
        <v>44</v>
      </c>
      <c r="E96" s="23" t="s">
        <v>83</v>
      </c>
      <c r="F96" s="30" t="s">
        <v>42</v>
      </c>
      <c r="G96" s="66" t="e">
        <f>G97</f>
        <v>#REF!</v>
      </c>
    </row>
    <row r="97" spans="1:8" ht="20.25" hidden="1" customHeight="1" x14ac:dyDescent="0.2">
      <c r="A97" s="52" t="s">
        <v>13</v>
      </c>
      <c r="B97" s="55" t="s">
        <v>71</v>
      </c>
      <c r="C97" s="33" t="s">
        <v>31</v>
      </c>
      <c r="D97" s="33" t="s">
        <v>44</v>
      </c>
      <c r="E97" s="33" t="s">
        <v>84</v>
      </c>
      <c r="F97" s="33" t="s">
        <v>42</v>
      </c>
      <c r="G97" s="103" t="e">
        <f>G98</f>
        <v>#REF!</v>
      </c>
    </row>
    <row r="98" spans="1:8" ht="17.25" hidden="1" customHeight="1" x14ac:dyDescent="0.2">
      <c r="A98" s="56" t="s">
        <v>4</v>
      </c>
      <c r="B98" s="58" t="s">
        <v>71</v>
      </c>
      <c r="C98" s="57" t="s">
        <v>31</v>
      </c>
      <c r="D98" s="57" t="s">
        <v>44</v>
      </c>
      <c r="E98" s="57" t="s">
        <v>85</v>
      </c>
      <c r="F98" s="57" t="s">
        <v>42</v>
      </c>
      <c r="G98" s="104" t="e">
        <f>G99</f>
        <v>#REF!</v>
      </c>
    </row>
    <row r="99" spans="1:8" ht="19.5" hidden="1" customHeight="1" x14ac:dyDescent="0.2">
      <c r="A99" s="19" t="s">
        <v>5</v>
      </c>
      <c r="B99" s="36" t="s">
        <v>71</v>
      </c>
      <c r="C99" s="20" t="s">
        <v>31</v>
      </c>
      <c r="D99" s="20" t="s">
        <v>44</v>
      </c>
      <c r="E99" s="20" t="s">
        <v>86</v>
      </c>
      <c r="F99" s="20" t="s">
        <v>42</v>
      </c>
      <c r="G99" s="98" t="e">
        <f>G100</f>
        <v>#REF!</v>
      </c>
    </row>
    <row r="100" spans="1:8" ht="30.75" hidden="1" customHeight="1" x14ac:dyDescent="0.2">
      <c r="A100" s="16" t="s">
        <v>0</v>
      </c>
      <c r="B100" s="62" t="s">
        <v>71</v>
      </c>
      <c r="C100" s="21" t="s">
        <v>31</v>
      </c>
      <c r="D100" s="21" t="s">
        <v>44</v>
      </c>
      <c r="E100" s="21" t="s">
        <v>97</v>
      </c>
      <c r="F100" s="21" t="s">
        <v>42</v>
      </c>
      <c r="G100" s="95" t="e">
        <f>G101</f>
        <v>#REF!</v>
      </c>
    </row>
    <row r="101" spans="1:8" ht="26.25" hidden="1" customHeight="1" x14ac:dyDescent="0.2">
      <c r="A101" s="17" t="s">
        <v>14</v>
      </c>
      <c r="B101" s="38" t="s">
        <v>71</v>
      </c>
      <c r="C101" s="18" t="s">
        <v>31</v>
      </c>
      <c r="D101" s="18" t="s">
        <v>44</v>
      </c>
      <c r="E101" s="18" t="s">
        <v>97</v>
      </c>
      <c r="F101" s="27" t="s">
        <v>45</v>
      </c>
      <c r="G101" s="99" t="e">
        <f>SUM(#REF!)</f>
        <v>#REF!</v>
      </c>
    </row>
    <row r="102" spans="1:8" ht="21" customHeight="1" x14ac:dyDescent="0.2">
      <c r="A102" s="32" t="s">
        <v>55</v>
      </c>
      <c r="B102" s="39" t="s">
        <v>71</v>
      </c>
      <c r="C102" s="23" t="s">
        <v>31</v>
      </c>
      <c r="D102" s="23" t="s">
        <v>48</v>
      </c>
      <c r="E102" s="23" t="s">
        <v>83</v>
      </c>
      <c r="F102" s="30" t="s">
        <v>42</v>
      </c>
      <c r="G102" s="66">
        <f>G110+G103</f>
        <v>3836.34</v>
      </c>
    </row>
    <row r="103" spans="1:8" ht="27" hidden="1" x14ac:dyDescent="0.2">
      <c r="A103" s="16" t="s">
        <v>13</v>
      </c>
      <c r="B103" s="36" t="s">
        <v>71</v>
      </c>
      <c r="C103" s="20" t="s">
        <v>31</v>
      </c>
      <c r="D103" s="20" t="s">
        <v>48</v>
      </c>
      <c r="E103" s="20" t="s">
        <v>145</v>
      </c>
      <c r="F103" s="25" t="s">
        <v>42</v>
      </c>
      <c r="G103" s="127">
        <f>G106+G108+G104</f>
        <v>2872.92</v>
      </c>
    </row>
    <row r="104" spans="1:8" ht="25.5" x14ac:dyDescent="0.2">
      <c r="A104" s="17" t="s">
        <v>186</v>
      </c>
      <c r="B104" s="38" t="s">
        <v>71</v>
      </c>
      <c r="C104" s="18" t="s">
        <v>31</v>
      </c>
      <c r="D104" s="18" t="s">
        <v>48</v>
      </c>
      <c r="E104" s="18" t="s">
        <v>165</v>
      </c>
      <c r="F104" s="27" t="s">
        <v>42</v>
      </c>
      <c r="G104" s="99">
        <f>G105</f>
        <v>618.91</v>
      </c>
    </row>
    <row r="105" spans="1:8" ht="25.5" x14ac:dyDescent="0.2">
      <c r="A105" s="17" t="s">
        <v>63</v>
      </c>
      <c r="B105" s="38" t="s">
        <v>71</v>
      </c>
      <c r="C105" s="18" t="s">
        <v>31</v>
      </c>
      <c r="D105" s="18" t="s">
        <v>48</v>
      </c>
      <c r="E105" s="18" t="s">
        <v>165</v>
      </c>
      <c r="F105" s="27" t="s">
        <v>64</v>
      </c>
      <c r="G105" s="99">
        <v>618.91</v>
      </c>
    </row>
    <row r="106" spans="1:8" ht="20.25" customHeight="1" x14ac:dyDescent="0.2">
      <c r="A106" s="17" t="s">
        <v>146</v>
      </c>
      <c r="B106" s="38" t="s">
        <v>71</v>
      </c>
      <c r="C106" s="18" t="s">
        <v>31</v>
      </c>
      <c r="D106" s="18" t="s">
        <v>48</v>
      </c>
      <c r="E106" s="18" t="s">
        <v>147</v>
      </c>
      <c r="F106" s="27" t="s">
        <v>42</v>
      </c>
      <c r="G106" s="99">
        <f>G107</f>
        <v>901.3</v>
      </c>
    </row>
    <row r="107" spans="1:8" ht="25.5" x14ac:dyDescent="0.2">
      <c r="A107" s="17" t="s">
        <v>63</v>
      </c>
      <c r="B107" s="38" t="s">
        <v>71</v>
      </c>
      <c r="C107" s="18" t="s">
        <v>31</v>
      </c>
      <c r="D107" s="18" t="s">
        <v>48</v>
      </c>
      <c r="E107" s="18" t="s">
        <v>147</v>
      </c>
      <c r="F107" s="27" t="s">
        <v>64</v>
      </c>
      <c r="G107" s="99">
        <v>901.3</v>
      </c>
      <c r="H107" s="129"/>
    </row>
    <row r="108" spans="1:8" x14ac:dyDescent="0.2">
      <c r="A108" s="17"/>
      <c r="B108" s="38" t="s">
        <v>71</v>
      </c>
      <c r="C108" s="18" t="s">
        <v>31</v>
      </c>
      <c r="D108" s="18" t="s">
        <v>48</v>
      </c>
      <c r="E108" s="18" t="s">
        <v>148</v>
      </c>
      <c r="F108" s="27" t="s">
        <v>64</v>
      </c>
      <c r="G108" s="99">
        <f>G109</f>
        <v>1352.71</v>
      </c>
      <c r="H108" s="129"/>
    </row>
    <row r="109" spans="1:8" ht="25.5" x14ac:dyDescent="0.2">
      <c r="A109" s="17" t="s">
        <v>63</v>
      </c>
      <c r="B109" s="38" t="s">
        <v>71</v>
      </c>
      <c r="C109" s="18" t="s">
        <v>31</v>
      </c>
      <c r="D109" s="18" t="s">
        <v>48</v>
      </c>
      <c r="E109" s="18" t="s">
        <v>148</v>
      </c>
      <c r="F109" s="27" t="s">
        <v>64</v>
      </c>
      <c r="G109" s="99">
        <v>1352.71</v>
      </c>
      <c r="H109" s="129"/>
    </row>
    <row r="110" spans="1:8" ht="30" x14ac:dyDescent="0.2">
      <c r="A110" s="52" t="s">
        <v>13</v>
      </c>
      <c r="B110" s="55" t="s">
        <v>71</v>
      </c>
      <c r="C110" s="33" t="s">
        <v>31</v>
      </c>
      <c r="D110" s="33" t="s">
        <v>48</v>
      </c>
      <c r="E110" s="33" t="s">
        <v>84</v>
      </c>
      <c r="F110" s="33" t="s">
        <v>42</v>
      </c>
      <c r="G110" s="103">
        <f>G111</f>
        <v>963.42</v>
      </c>
    </row>
    <row r="111" spans="1:8" ht="45" x14ac:dyDescent="0.2">
      <c r="A111" s="56" t="s">
        <v>4</v>
      </c>
      <c r="B111" s="58" t="s">
        <v>71</v>
      </c>
      <c r="C111" s="57" t="s">
        <v>31</v>
      </c>
      <c r="D111" s="57" t="s">
        <v>48</v>
      </c>
      <c r="E111" s="57" t="s">
        <v>85</v>
      </c>
      <c r="F111" s="57" t="s">
        <v>42</v>
      </c>
      <c r="G111" s="104">
        <f>G112</f>
        <v>963.42</v>
      </c>
    </row>
    <row r="112" spans="1:8" ht="25.5" x14ac:dyDescent="0.2">
      <c r="A112" s="19" t="s">
        <v>5</v>
      </c>
      <c r="B112" s="36" t="s">
        <v>71</v>
      </c>
      <c r="C112" s="20" t="s">
        <v>31</v>
      </c>
      <c r="D112" s="23" t="s">
        <v>48</v>
      </c>
      <c r="E112" s="20" t="s">
        <v>86</v>
      </c>
      <c r="F112" s="20" t="s">
        <v>42</v>
      </c>
      <c r="G112" s="98">
        <f>G113+G117</f>
        <v>963.42</v>
      </c>
    </row>
    <row r="113" spans="1:8" ht="15" x14ac:dyDescent="0.2">
      <c r="A113" s="16" t="s">
        <v>56</v>
      </c>
      <c r="B113" s="62" t="s">
        <v>71</v>
      </c>
      <c r="C113" s="21" t="s">
        <v>31</v>
      </c>
      <c r="D113" s="33" t="s">
        <v>48</v>
      </c>
      <c r="E113" s="21" t="s">
        <v>100</v>
      </c>
      <c r="F113" s="21" t="s">
        <v>42</v>
      </c>
      <c r="G113" s="95">
        <f>G114</f>
        <v>519.48</v>
      </c>
    </row>
    <row r="114" spans="1:8" ht="25.5" x14ac:dyDescent="0.2">
      <c r="A114" s="17" t="s">
        <v>63</v>
      </c>
      <c r="B114" s="38" t="s">
        <v>71</v>
      </c>
      <c r="C114" s="18" t="s">
        <v>31</v>
      </c>
      <c r="D114" s="34" t="s">
        <v>48</v>
      </c>
      <c r="E114" s="18" t="s">
        <v>100</v>
      </c>
      <c r="F114" s="18" t="s">
        <v>64</v>
      </c>
      <c r="G114" s="109">
        <v>519.48</v>
      </c>
      <c r="H114" s="129"/>
    </row>
    <row r="115" spans="1:8" ht="15" hidden="1" x14ac:dyDescent="0.2">
      <c r="A115" s="35" t="s">
        <v>57</v>
      </c>
      <c r="B115" s="36" t="s">
        <v>71</v>
      </c>
      <c r="C115" s="21" t="s">
        <v>31</v>
      </c>
      <c r="D115" s="33" t="s">
        <v>48</v>
      </c>
      <c r="E115" s="21" t="s">
        <v>107</v>
      </c>
      <c r="F115" s="21" t="s">
        <v>42</v>
      </c>
      <c r="G115" s="110" t="e">
        <f>G116</f>
        <v>#REF!</v>
      </c>
    </row>
    <row r="116" spans="1:8" ht="25.5" hidden="1" x14ac:dyDescent="0.2">
      <c r="A116" s="17" t="s">
        <v>63</v>
      </c>
      <c r="B116" s="38" t="s">
        <v>71</v>
      </c>
      <c r="C116" s="18" t="s">
        <v>31</v>
      </c>
      <c r="D116" s="34" t="s">
        <v>48</v>
      </c>
      <c r="E116" s="18" t="s">
        <v>107</v>
      </c>
      <c r="F116" s="18" t="s">
        <v>64</v>
      </c>
      <c r="G116" s="99" t="e">
        <f>SUM(#REF!)</f>
        <v>#REF!</v>
      </c>
    </row>
    <row r="117" spans="1:8" ht="21" customHeight="1" x14ac:dyDescent="0.2">
      <c r="A117" s="16" t="s">
        <v>58</v>
      </c>
      <c r="B117" s="62" t="s">
        <v>71</v>
      </c>
      <c r="C117" s="21" t="s">
        <v>31</v>
      </c>
      <c r="D117" s="33" t="s">
        <v>48</v>
      </c>
      <c r="E117" s="21" t="s">
        <v>101</v>
      </c>
      <c r="F117" s="21" t="s">
        <v>42</v>
      </c>
      <c r="G117" s="95">
        <f>G118</f>
        <v>443.94</v>
      </c>
    </row>
    <row r="118" spans="1:8" ht="25.5" x14ac:dyDescent="0.2">
      <c r="A118" s="17" t="s">
        <v>63</v>
      </c>
      <c r="B118" s="38" t="s">
        <v>71</v>
      </c>
      <c r="C118" s="18" t="s">
        <v>31</v>
      </c>
      <c r="D118" s="18" t="s">
        <v>48</v>
      </c>
      <c r="E118" s="18" t="s">
        <v>101</v>
      </c>
      <c r="F118" s="18" t="s">
        <v>64</v>
      </c>
      <c r="G118" s="99">
        <v>443.94</v>
      </c>
    </row>
    <row r="119" spans="1:8" ht="15.75" x14ac:dyDescent="0.2">
      <c r="A119" s="12" t="s">
        <v>158</v>
      </c>
      <c r="B119" s="28" t="s">
        <v>71</v>
      </c>
      <c r="C119" s="28" t="s">
        <v>128</v>
      </c>
      <c r="D119" s="28" t="s">
        <v>41</v>
      </c>
      <c r="E119" s="28" t="s">
        <v>83</v>
      </c>
      <c r="F119" s="28" t="s">
        <v>42</v>
      </c>
      <c r="G119" s="145">
        <f>G120</f>
        <v>21.99</v>
      </c>
    </row>
    <row r="120" spans="1:8" ht="27.75" customHeight="1" x14ac:dyDescent="0.2">
      <c r="A120" s="29" t="s">
        <v>159</v>
      </c>
      <c r="B120" s="29" t="s">
        <v>71</v>
      </c>
      <c r="C120" s="29" t="s">
        <v>128</v>
      </c>
      <c r="D120" s="29" t="s">
        <v>31</v>
      </c>
      <c r="E120" s="23" t="s">
        <v>83</v>
      </c>
      <c r="F120" s="23" t="s">
        <v>42</v>
      </c>
      <c r="G120" s="146">
        <f>G121</f>
        <v>21.99</v>
      </c>
    </row>
    <row r="121" spans="1:8" ht="25.5" x14ac:dyDescent="0.2">
      <c r="A121" s="17" t="s">
        <v>63</v>
      </c>
      <c r="B121" s="147">
        <v>727</v>
      </c>
      <c r="C121" s="147" t="s">
        <v>128</v>
      </c>
      <c r="D121" s="147" t="s">
        <v>31</v>
      </c>
      <c r="E121" s="148" t="s">
        <v>87</v>
      </c>
      <c r="F121" s="147" t="s">
        <v>64</v>
      </c>
      <c r="G121" s="149">
        <v>21.99</v>
      </c>
    </row>
    <row r="122" spans="1:8" ht="15.75" x14ac:dyDescent="0.2">
      <c r="A122" s="12" t="s">
        <v>139</v>
      </c>
      <c r="B122" s="50" t="s">
        <v>71</v>
      </c>
      <c r="C122" s="28" t="s">
        <v>32</v>
      </c>
      <c r="D122" s="28" t="s">
        <v>41</v>
      </c>
      <c r="E122" s="28" t="s">
        <v>83</v>
      </c>
      <c r="F122" s="28" t="s">
        <v>42</v>
      </c>
      <c r="G122" s="101">
        <f>G123</f>
        <v>10158</v>
      </c>
    </row>
    <row r="123" spans="1:8" ht="23.25" customHeight="1" x14ac:dyDescent="0.2">
      <c r="A123" s="22" t="s">
        <v>51</v>
      </c>
      <c r="B123" s="39" t="s">
        <v>71</v>
      </c>
      <c r="C123" s="23" t="s">
        <v>32</v>
      </c>
      <c r="D123" s="23" t="s">
        <v>28</v>
      </c>
      <c r="E123" s="23" t="s">
        <v>83</v>
      </c>
      <c r="F123" s="23" t="s">
        <v>42</v>
      </c>
      <c r="G123" s="102">
        <f>G128+G141+G143+G145</f>
        <v>10158</v>
      </c>
    </row>
    <row r="124" spans="1:8" ht="0.75" hidden="1" customHeight="1" x14ac:dyDescent="0.2">
      <c r="A124" s="53" t="s">
        <v>13</v>
      </c>
      <c r="B124" s="55" t="s">
        <v>71</v>
      </c>
      <c r="C124" s="33" t="s">
        <v>32</v>
      </c>
      <c r="D124" s="33" t="s">
        <v>28</v>
      </c>
      <c r="E124" s="33" t="s">
        <v>145</v>
      </c>
      <c r="F124" s="33" t="s">
        <v>42</v>
      </c>
      <c r="G124" s="106">
        <f>G125</f>
        <v>0</v>
      </c>
    </row>
    <row r="125" spans="1:8" ht="0.75" hidden="1" customHeight="1" x14ac:dyDescent="0.2">
      <c r="A125" s="56"/>
      <c r="B125" s="58" t="s">
        <v>71</v>
      </c>
      <c r="C125" s="57" t="s">
        <v>32</v>
      </c>
      <c r="D125" s="57" t="s">
        <v>28</v>
      </c>
      <c r="E125" s="57" t="s">
        <v>102</v>
      </c>
      <c r="F125" s="57" t="s">
        <v>42</v>
      </c>
      <c r="G125" s="104">
        <f>G126</f>
        <v>0</v>
      </c>
    </row>
    <row r="126" spans="1:8" ht="16.5" hidden="1" customHeight="1" x14ac:dyDescent="0.2">
      <c r="A126" s="19" t="s">
        <v>149</v>
      </c>
      <c r="B126" s="36" t="s">
        <v>71</v>
      </c>
      <c r="C126" s="20" t="s">
        <v>32</v>
      </c>
      <c r="D126" s="20" t="s">
        <v>28</v>
      </c>
      <c r="E126" s="20" t="s">
        <v>154</v>
      </c>
      <c r="F126" s="20" t="s">
        <v>42</v>
      </c>
      <c r="G126" s="98">
        <f>G127</f>
        <v>0</v>
      </c>
    </row>
    <row r="127" spans="1:8" ht="31.5" hidden="1" customHeight="1" x14ac:dyDescent="0.2">
      <c r="A127" s="17" t="s">
        <v>63</v>
      </c>
      <c r="B127" s="38" t="s">
        <v>71</v>
      </c>
      <c r="C127" s="18" t="s">
        <v>32</v>
      </c>
      <c r="D127" s="18" t="s">
        <v>28</v>
      </c>
      <c r="E127" s="18" t="s">
        <v>154</v>
      </c>
      <c r="F127" s="18" t="s">
        <v>64</v>
      </c>
      <c r="G127" s="99">
        <v>0</v>
      </c>
    </row>
    <row r="128" spans="1:8" ht="30" x14ac:dyDescent="0.2">
      <c r="A128" s="52" t="s">
        <v>13</v>
      </c>
      <c r="B128" s="55" t="s">
        <v>71</v>
      </c>
      <c r="C128" s="33" t="s">
        <v>32</v>
      </c>
      <c r="D128" s="33" t="s">
        <v>28</v>
      </c>
      <c r="E128" s="33" t="s">
        <v>84</v>
      </c>
      <c r="F128" s="33" t="s">
        <v>42</v>
      </c>
      <c r="G128" s="103">
        <f>G129</f>
        <v>8629.2999999999993</v>
      </c>
    </row>
    <row r="129" spans="1:9" ht="45" x14ac:dyDescent="0.2">
      <c r="A129" s="56" t="s">
        <v>4</v>
      </c>
      <c r="B129" s="58" t="s">
        <v>71</v>
      </c>
      <c r="C129" s="57" t="s">
        <v>32</v>
      </c>
      <c r="D129" s="57" t="s">
        <v>28</v>
      </c>
      <c r="E129" s="57" t="s">
        <v>85</v>
      </c>
      <c r="F129" s="57" t="s">
        <v>42</v>
      </c>
      <c r="G129" s="104">
        <f>G130</f>
        <v>8629.2999999999993</v>
      </c>
    </row>
    <row r="130" spans="1:9" ht="25.5" x14ac:dyDescent="0.2">
      <c r="A130" s="19" t="s">
        <v>5</v>
      </c>
      <c r="B130" s="36" t="s">
        <v>71</v>
      </c>
      <c r="C130" s="20" t="s">
        <v>32</v>
      </c>
      <c r="D130" s="20" t="s">
        <v>28</v>
      </c>
      <c r="E130" s="20" t="s">
        <v>86</v>
      </c>
      <c r="F130" s="20" t="s">
        <v>42</v>
      </c>
      <c r="G130" s="98">
        <f>G131</f>
        <v>8629.2999999999993</v>
      </c>
    </row>
    <row r="131" spans="1:9" ht="40.5" x14ac:dyDescent="0.2">
      <c r="A131" s="16" t="s">
        <v>11</v>
      </c>
      <c r="B131" s="62" t="s">
        <v>71</v>
      </c>
      <c r="C131" s="21" t="s">
        <v>32</v>
      </c>
      <c r="D131" s="21" t="s">
        <v>28</v>
      </c>
      <c r="E131" s="21" t="s">
        <v>103</v>
      </c>
      <c r="F131" s="21" t="s">
        <v>42</v>
      </c>
      <c r="G131" s="95">
        <f>SUM(G132:G140)</f>
        <v>8629.2999999999993</v>
      </c>
    </row>
    <row r="132" spans="1:9" x14ac:dyDescent="0.2">
      <c r="A132" s="17" t="s">
        <v>111</v>
      </c>
      <c r="B132" s="38" t="s">
        <v>71</v>
      </c>
      <c r="C132" s="18" t="s">
        <v>32</v>
      </c>
      <c r="D132" s="18" t="s">
        <v>28</v>
      </c>
      <c r="E132" s="18" t="s">
        <v>103</v>
      </c>
      <c r="F132" s="18" t="s">
        <v>68</v>
      </c>
      <c r="G132" s="109">
        <v>3948.32</v>
      </c>
      <c r="H132" s="130"/>
      <c r="I132" s="140"/>
    </row>
    <row r="133" spans="1:9" ht="25.5" x14ac:dyDescent="0.2">
      <c r="A133" s="17" t="s">
        <v>132</v>
      </c>
      <c r="B133" s="38" t="s">
        <v>71</v>
      </c>
      <c r="C133" s="18" t="s">
        <v>32</v>
      </c>
      <c r="D133" s="18" t="s">
        <v>28</v>
      </c>
      <c r="E133" s="18" t="s">
        <v>103</v>
      </c>
      <c r="F133" s="18" t="s">
        <v>131</v>
      </c>
      <c r="G133" s="109">
        <v>0</v>
      </c>
      <c r="I133" s="140"/>
    </row>
    <row r="134" spans="1:9" ht="38.25" x14ac:dyDescent="0.2">
      <c r="A134" s="17" t="s">
        <v>133</v>
      </c>
      <c r="B134" s="38" t="s">
        <v>71</v>
      </c>
      <c r="C134" s="18" t="s">
        <v>32</v>
      </c>
      <c r="D134" s="18" t="s">
        <v>28</v>
      </c>
      <c r="E134" s="18" t="s">
        <v>103</v>
      </c>
      <c r="F134" s="18" t="s">
        <v>109</v>
      </c>
      <c r="G134" s="109">
        <v>1196.18</v>
      </c>
      <c r="H134" s="129"/>
      <c r="I134" s="140"/>
    </row>
    <row r="135" spans="1:9" ht="25.5" hidden="1" x14ac:dyDescent="0.2">
      <c r="A135" s="17" t="s">
        <v>113</v>
      </c>
      <c r="B135" s="38" t="s">
        <v>71</v>
      </c>
      <c r="C135" s="18" t="s">
        <v>32</v>
      </c>
      <c r="D135" s="18" t="s">
        <v>28</v>
      </c>
      <c r="E135" s="18" t="s">
        <v>103</v>
      </c>
      <c r="F135" s="18" t="s">
        <v>62</v>
      </c>
      <c r="G135" s="99">
        <v>0</v>
      </c>
      <c r="H135" s="129"/>
    </row>
    <row r="136" spans="1:9" ht="25.5" x14ac:dyDescent="0.2">
      <c r="A136" s="17" t="s">
        <v>153</v>
      </c>
      <c r="B136" s="38" t="s">
        <v>71</v>
      </c>
      <c r="C136" s="18" t="s">
        <v>32</v>
      </c>
      <c r="D136" s="18" t="s">
        <v>28</v>
      </c>
      <c r="E136" s="18" t="s">
        <v>103</v>
      </c>
      <c r="F136" s="18" t="s">
        <v>152</v>
      </c>
      <c r="G136" s="99">
        <v>592.54</v>
      </c>
      <c r="H136" s="129"/>
    </row>
    <row r="137" spans="1:9" ht="25.5" x14ac:dyDescent="0.2">
      <c r="A137" s="17" t="s">
        <v>63</v>
      </c>
      <c r="B137" s="37" t="s">
        <v>71</v>
      </c>
      <c r="C137" s="18" t="s">
        <v>32</v>
      </c>
      <c r="D137" s="18" t="s">
        <v>28</v>
      </c>
      <c r="E137" s="18" t="s">
        <v>103</v>
      </c>
      <c r="F137" s="18" t="s">
        <v>64</v>
      </c>
      <c r="G137" s="109">
        <v>2892.26</v>
      </c>
      <c r="H137" s="68"/>
      <c r="I137" s="68"/>
    </row>
    <row r="138" spans="1:9" ht="25.5" x14ac:dyDescent="0.2">
      <c r="A138" s="17" t="s">
        <v>126</v>
      </c>
      <c r="B138" s="37" t="s">
        <v>71</v>
      </c>
      <c r="C138" s="18" t="s">
        <v>32</v>
      </c>
      <c r="D138" s="18" t="s">
        <v>28</v>
      </c>
      <c r="E138" s="18" t="s">
        <v>103</v>
      </c>
      <c r="F138" s="18" t="s">
        <v>123</v>
      </c>
      <c r="G138" s="109">
        <v>0</v>
      </c>
      <c r="H138" s="129"/>
    </row>
    <row r="139" spans="1:9" x14ac:dyDescent="0.2">
      <c r="A139" s="17" t="s">
        <v>114</v>
      </c>
      <c r="B139" s="38" t="s">
        <v>71</v>
      </c>
      <c r="C139" s="18" t="s">
        <v>32</v>
      </c>
      <c r="D139" s="18" t="s">
        <v>28</v>
      </c>
      <c r="E139" s="18" t="s">
        <v>103</v>
      </c>
      <c r="F139" s="18" t="s">
        <v>65</v>
      </c>
      <c r="G139" s="99">
        <v>0</v>
      </c>
    </row>
    <row r="140" spans="1:9" ht="19.5" customHeight="1" x14ac:dyDescent="0.2">
      <c r="A140" s="17" t="s">
        <v>125</v>
      </c>
      <c r="B140" s="38" t="s">
        <v>71</v>
      </c>
      <c r="C140" s="18" t="s">
        <v>32</v>
      </c>
      <c r="D140" s="18" t="s">
        <v>28</v>
      </c>
      <c r="E140" s="18" t="s">
        <v>103</v>
      </c>
      <c r="F140" s="18" t="s">
        <v>124</v>
      </c>
      <c r="G140" s="99">
        <v>0</v>
      </c>
    </row>
    <row r="141" spans="1:9" ht="27" customHeight="1" x14ac:dyDescent="0.2">
      <c r="A141" s="19" t="s">
        <v>160</v>
      </c>
      <c r="B141" s="36" t="s">
        <v>71</v>
      </c>
      <c r="C141" s="20" t="s">
        <v>32</v>
      </c>
      <c r="D141" s="20" t="s">
        <v>28</v>
      </c>
      <c r="E141" s="20" t="s">
        <v>154</v>
      </c>
      <c r="F141" s="20" t="s">
        <v>42</v>
      </c>
      <c r="G141" s="98">
        <f>G142</f>
        <v>1378.7</v>
      </c>
    </row>
    <row r="142" spans="1:9" ht="27.75" customHeight="1" x14ac:dyDescent="0.2">
      <c r="A142" s="17" t="s">
        <v>63</v>
      </c>
      <c r="B142" s="38" t="s">
        <v>71</v>
      </c>
      <c r="C142" s="18" t="s">
        <v>32</v>
      </c>
      <c r="D142" s="18" t="s">
        <v>28</v>
      </c>
      <c r="E142" s="18" t="s">
        <v>154</v>
      </c>
      <c r="F142" s="18" t="s">
        <v>64</v>
      </c>
      <c r="G142" s="99">
        <v>1378.7</v>
      </c>
    </row>
    <row r="143" spans="1:9" ht="32.25" customHeight="1" x14ac:dyDescent="0.2">
      <c r="A143" s="19" t="s">
        <v>161</v>
      </c>
      <c r="B143" s="36" t="s">
        <v>71</v>
      </c>
      <c r="C143" s="20" t="s">
        <v>32</v>
      </c>
      <c r="D143" s="20" t="s">
        <v>28</v>
      </c>
      <c r="E143" s="20" t="s">
        <v>162</v>
      </c>
      <c r="F143" s="20" t="s">
        <v>42</v>
      </c>
      <c r="G143" s="127">
        <f>G144</f>
        <v>100</v>
      </c>
    </row>
    <row r="144" spans="1:9" ht="40.5" customHeight="1" x14ac:dyDescent="0.2">
      <c r="A144" s="17" t="s">
        <v>63</v>
      </c>
      <c r="B144" s="38" t="s">
        <v>71</v>
      </c>
      <c r="C144" s="18" t="s">
        <v>32</v>
      </c>
      <c r="D144" s="18" t="s">
        <v>28</v>
      </c>
      <c r="E144" s="18" t="s">
        <v>162</v>
      </c>
      <c r="F144" s="18" t="s">
        <v>64</v>
      </c>
      <c r="G144" s="99">
        <v>100</v>
      </c>
    </row>
    <row r="145" spans="1:12" s="3" customFormat="1" ht="31.5" customHeight="1" x14ac:dyDescent="0.2">
      <c r="A145" s="19" t="s">
        <v>163</v>
      </c>
      <c r="B145" s="36" t="s">
        <v>71</v>
      </c>
      <c r="C145" s="20" t="s">
        <v>32</v>
      </c>
      <c r="D145" s="20" t="s">
        <v>28</v>
      </c>
      <c r="E145" s="20" t="s">
        <v>164</v>
      </c>
      <c r="F145" s="20" t="s">
        <v>42</v>
      </c>
      <c r="G145" s="127">
        <f>G146</f>
        <v>50</v>
      </c>
    </row>
    <row r="146" spans="1:12" ht="18.75" customHeight="1" x14ac:dyDescent="0.2">
      <c r="A146" s="17" t="s">
        <v>196</v>
      </c>
      <c r="B146" s="38" t="s">
        <v>71</v>
      </c>
      <c r="C146" s="18" t="s">
        <v>32</v>
      </c>
      <c r="D146" s="18" t="s">
        <v>28</v>
      </c>
      <c r="E146" s="18" t="s">
        <v>164</v>
      </c>
      <c r="F146" s="18" t="s">
        <v>195</v>
      </c>
      <c r="G146" s="99">
        <v>50</v>
      </c>
      <c r="H146" s="129"/>
    </row>
    <row r="147" spans="1:12" ht="47.25" x14ac:dyDescent="0.2">
      <c r="A147" s="47" t="s">
        <v>23</v>
      </c>
      <c r="B147" s="51" t="s">
        <v>71</v>
      </c>
      <c r="C147" s="28" t="s">
        <v>22</v>
      </c>
      <c r="D147" s="28" t="s">
        <v>41</v>
      </c>
      <c r="E147" s="28" t="s">
        <v>83</v>
      </c>
      <c r="F147" s="28" t="s">
        <v>42</v>
      </c>
      <c r="G147" s="107">
        <f t="shared" ref="G147:G152" si="1">G148</f>
        <v>0</v>
      </c>
    </row>
    <row r="148" spans="1:12" ht="28.5" x14ac:dyDescent="0.2">
      <c r="A148" s="29" t="s">
        <v>24</v>
      </c>
      <c r="B148" s="39" t="s">
        <v>71</v>
      </c>
      <c r="C148" s="23" t="s">
        <v>22</v>
      </c>
      <c r="D148" s="23" t="s">
        <v>28</v>
      </c>
      <c r="E148" s="23" t="s">
        <v>83</v>
      </c>
      <c r="F148" s="23" t="s">
        <v>42</v>
      </c>
      <c r="G148" s="111">
        <f t="shared" si="1"/>
        <v>0</v>
      </c>
    </row>
    <row r="149" spans="1:12" ht="30" x14ac:dyDescent="0.2">
      <c r="A149" s="52" t="s">
        <v>13</v>
      </c>
      <c r="B149" s="55" t="s">
        <v>71</v>
      </c>
      <c r="C149" s="33" t="s">
        <v>22</v>
      </c>
      <c r="D149" s="33" t="s">
        <v>28</v>
      </c>
      <c r="E149" s="33" t="s">
        <v>84</v>
      </c>
      <c r="F149" s="33" t="s">
        <v>42</v>
      </c>
      <c r="G149" s="92">
        <f t="shared" si="1"/>
        <v>0</v>
      </c>
    </row>
    <row r="150" spans="1:12" ht="45" x14ac:dyDescent="0.2">
      <c r="A150" s="56" t="s">
        <v>4</v>
      </c>
      <c r="B150" s="58" t="s">
        <v>71</v>
      </c>
      <c r="C150" s="57" t="s">
        <v>22</v>
      </c>
      <c r="D150" s="57" t="s">
        <v>28</v>
      </c>
      <c r="E150" s="57" t="s">
        <v>85</v>
      </c>
      <c r="F150" s="57" t="s">
        <v>42</v>
      </c>
      <c r="G150" s="93">
        <f t="shared" si="1"/>
        <v>0</v>
      </c>
    </row>
    <row r="151" spans="1:12" ht="25.5" x14ac:dyDescent="0.2">
      <c r="A151" s="19" t="s">
        <v>5</v>
      </c>
      <c r="B151" s="36" t="s">
        <v>71</v>
      </c>
      <c r="C151" s="20" t="s">
        <v>22</v>
      </c>
      <c r="D151" s="20" t="s">
        <v>28</v>
      </c>
      <c r="E151" s="20" t="s">
        <v>86</v>
      </c>
      <c r="F151" s="20" t="s">
        <v>42</v>
      </c>
      <c r="G151" s="99">
        <f t="shared" si="1"/>
        <v>0</v>
      </c>
    </row>
    <row r="152" spans="1:12" s="63" customFormat="1" ht="13.5" customHeight="1" x14ac:dyDescent="0.2">
      <c r="A152" s="24" t="s">
        <v>118</v>
      </c>
      <c r="B152" s="62" t="s">
        <v>71</v>
      </c>
      <c r="C152" s="21" t="s">
        <v>22</v>
      </c>
      <c r="D152" s="21" t="s">
        <v>28</v>
      </c>
      <c r="E152" s="21" t="s">
        <v>104</v>
      </c>
      <c r="F152" s="21" t="s">
        <v>42</v>
      </c>
      <c r="G152" s="97">
        <f t="shared" si="1"/>
        <v>0</v>
      </c>
    </row>
    <row r="153" spans="1:12" ht="13.5" customHeight="1" x14ac:dyDescent="0.2">
      <c r="A153" s="75" t="s">
        <v>8</v>
      </c>
      <c r="B153" s="38" t="s">
        <v>71</v>
      </c>
      <c r="C153" s="18" t="s">
        <v>22</v>
      </c>
      <c r="D153" s="18" t="s">
        <v>28</v>
      </c>
      <c r="E153" s="18" t="s">
        <v>104</v>
      </c>
      <c r="F153" s="18" t="s">
        <v>69</v>
      </c>
      <c r="G153" s="99">
        <v>0</v>
      </c>
      <c r="H153" s="129"/>
    </row>
    <row r="154" spans="1:12" ht="78.75" x14ac:dyDescent="0.2">
      <c r="A154" s="12" t="s">
        <v>18</v>
      </c>
      <c r="B154" s="51" t="s">
        <v>71</v>
      </c>
      <c r="C154" s="28" t="s">
        <v>1</v>
      </c>
      <c r="D154" s="28" t="s">
        <v>41</v>
      </c>
      <c r="E154" s="28" t="s">
        <v>83</v>
      </c>
      <c r="F154" s="28" t="s">
        <v>42</v>
      </c>
      <c r="G154" s="112">
        <f>G155</f>
        <v>119.86</v>
      </c>
    </row>
    <row r="155" spans="1:12" ht="28.5" x14ac:dyDescent="0.2">
      <c r="A155" s="22" t="s">
        <v>19</v>
      </c>
      <c r="B155" s="39" t="s">
        <v>71</v>
      </c>
      <c r="C155" s="30" t="s">
        <v>1</v>
      </c>
      <c r="D155" s="30" t="s">
        <v>48</v>
      </c>
      <c r="E155" s="23" t="s">
        <v>83</v>
      </c>
      <c r="F155" s="30" t="s">
        <v>42</v>
      </c>
      <c r="G155" s="91">
        <f>G156</f>
        <v>119.86</v>
      </c>
    </row>
    <row r="156" spans="1:12" ht="30" x14ac:dyDescent="0.2">
      <c r="A156" s="52" t="s">
        <v>13</v>
      </c>
      <c r="B156" s="55" t="s">
        <v>71</v>
      </c>
      <c r="C156" s="54" t="s">
        <v>1</v>
      </c>
      <c r="D156" s="54" t="s">
        <v>48</v>
      </c>
      <c r="E156" s="33" t="s">
        <v>84</v>
      </c>
      <c r="F156" s="33" t="s">
        <v>42</v>
      </c>
      <c r="G156" s="92">
        <f>G157</f>
        <v>119.86</v>
      </c>
    </row>
    <row r="157" spans="1:12" ht="45" x14ac:dyDescent="0.2">
      <c r="A157" s="56" t="s">
        <v>4</v>
      </c>
      <c r="B157" s="58" t="s">
        <v>71</v>
      </c>
      <c r="C157" s="59" t="s">
        <v>1</v>
      </c>
      <c r="D157" s="59" t="s">
        <v>48</v>
      </c>
      <c r="E157" s="57" t="s">
        <v>85</v>
      </c>
      <c r="F157" s="59" t="s">
        <v>42</v>
      </c>
      <c r="G157" s="93">
        <f>G159</f>
        <v>119.86</v>
      </c>
    </row>
    <row r="158" spans="1:12" ht="25.5" x14ac:dyDescent="0.2">
      <c r="A158" s="19" t="s">
        <v>5</v>
      </c>
      <c r="B158" s="62" t="s">
        <v>71</v>
      </c>
      <c r="C158" s="25" t="s">
        <v>1</v>
      </c>
      <c r="D158" s="25" t="s">
        <v>48</v>
      </c>
      <c r="E158" s="20" t="s">
        <v>86</v>
      </c>
      <c r="F158" s="25" t="s">
        <v>42</v>
      </c>
      <c r="G158" s="94">
        <f>G159</f>
        <v>119.86</v>
      </c>
    </row>
    <row r="159" spans="1:12" s="46" customFormat="1" ht="13.5" x14ac:dyDescent="0.2">
      <c r="A159" s="16" t="s">
        <v>117</v>
      </c>
      <c r="B159" s="62" t="s">
        <v>71</v>
      </c>
      <c r="C159" s="26" t="s">
        <v>1</v>
      </c>
      <c r="D159" s="26" t="s">
        <v>48</v>
      </c>
      <c r="E159" s="21" t="s">
        <v>105</v>
      </c>
      <c r="F159" s="26" t="s">
        <v>42</v>
      </c>
      <c r="G159" s="97">
        <f>G160</f>
        <v>119.86</v>
      </c>
    </row>
    <row r="160" spans="1:12" ht="13.5" thickBot="1" x14ac:dyDescent="0.25">
      <c r="A160" s="76" t="s">
        <v>9</v>
      </c>
      <c r="B160" s="77" t="s">
        <v>71</v>
      </c>
      <c r="C160" s="78" t="s">
        <v>1</v>
      </c>
      <c r="D160" s="78" t="s">
        <v>48</v>
      </c>
      <c r="E160" s="79" t="s">
        <v>105</v>
      </c>
      <c r="F160" s="78" t="s">
        <v>70</v>
      </c>
      <c r="G160" s="113">
        <v>119.86</v>
      </c>
      <c r="H160" s="129"/>
      <c r="J160" s="15"/>
      <c r="K160" s="15"/>
      <c r="L160" s="15"/>
    </row>
    <row r="161" spans="1:7" x14ac:dyDescent="0.2">
      <c r="A161" s="40"/>
      <c r="B161" s="41"/>
      <c r="C161" s="42"/>
      <c r="D161" s="42"/>
      <c r="E161" s="42"/>
      <c r="F161" s="42"/>
      <c r="G161" s="114"/>
    </row>
    <row r="162" spans="1:7" ht="14.25" x14ac:dyDescent="0.2">
      <c r="A162" s="2"/>
      <c r="B162" s="43"/>
      <c r="E162" s="345"/>
      <c r="F162" s="345"/>
    </row>
    <row r="163" spans="1:7" x14ac:dyDescent="0.2">
      <c r="B163" s="44"/>
    </row>
    <row r="164" spans="1:7" x14ac:dyDescent="0.2">
      <c r="B164" s="45"/>
    </row>
    <row r="165" spans="1:7" x14ac:dyDescent="0.2">
      <c r="B165" s="41"/>
    </row>
    <row r="166" spans="1:7" x14ac:dyDescent="0.2">
      <c r="B166" s="41"/>
    </row>
    <row r="167" spans="1:7" x14ac:dyDescent="0.2">
      <c r="B167" s="41"/>
    </row>
    <row r="168" spans="1:7" x14ac:dyDescent="0.2">
      <c r="B168" s="41"/>
    </row>
    <row r="169" spans="1:7" x14ac:dyDescent="0.2">
      <c r="B169" s="41"/>
    </row>
  </sheetData>
  <autoFilter ref="A1:G171"/>
  <mergeCells count="6">
    <mergeCell ref="E162:F162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71" fitToHeight="3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L162"/>
  <sheetViews>
    <sheetView workbookViewId="0">
      <selection activeCell="A5" sqref="A5:G5"/>
    </sheetView>
  </sheetViews>
  <sheetFormatPr defaultRowHeight="12.75" x14ac:dyDescent="0.2"/>
  <cols>
    <col min="1" max="1" width="45.140625" style="10" customWidth="1"/>
    <col min="2" max="2" width="5.85546875" style="1" bestFit="1" customWidth="1"/>
    <col min="3" max="3" width="3.5703125" style="1" bestFit="1" customWidth="1"/>
    <col min="4" max="4" width="4.42578125" style="1" bestFit="1" customWidth="1"/>
    <col min="5" max="5" width="16.140625" style="1" customWidth="1"/>
    <col min="6" max="6" width="4.5703125" style="1" bestFit="1" customWidth="1"/>
    <col min="7" max="7" width="15.85546875" style="65" customWidth="1"/>
    <col min="8" max="8" width="11.85546875" style="1" customWidth="1"/>
    <col min="9" max="9" width="9" style="1" customWidth="1"/>
    <col min="10" max="16384" width="9.140625" style="1"/>
  </cols>
  <sheetData>
    <row r="2" spans="1:12" ht="15" x14ac:dyDescent="0.2">
      <c r="A2" s="83"/>
      <c r="B2" s="150"/>
      <c r="C2" s="337" t="s">
        <v>169</v>
      </c>
      <c r="D2" s="337"/>
      <c r="E2" s="337"/>
      <c r="F2" s="337"/>
      <c r="G2" s="337"/>
    </row>
    <row r="3" spans="1:12" ht="14.25" x14ac:dyDescent="0.2">
      <c r="A3" s="337" t="s">
        <v>80</v>
      </c>
      <c r="B3" s="337"/>
      <c r="C3" s="337"/>
      <c r="D3" s="337"/>
      <c r="E3" s="337"/>
      <c r="F3" s="337"/>
      <c r="G3" s="337"/>
    </row>
    <row r="4" spans="1:12" ht="36" customHeight="1" x14ac:dyDescent="0.2">
      <c r="A4" s="338" t="s">
        <v>170</v>
      </c>
      <c r="B4" s="338"/>
      <c r="C4" s="338"/>
      <c r="D4" s="338"/>
      <c r="E4" s="338"/>
      <c r="F4" s="338"/>
      <c r="G4" s="338"/>
    </row>
    <row r="5" spans="1:12" ht="15" x14ac:dyDescent="0.2">
      <c r="A5" s="339" t="s">
        <v>434</v>
      </c>
      <c r="B5" s="339"/>
      <c r="C5" s="339"/>
      <c r="D5" s="339"/>
      <c r="E5" s="339"/>
      <c r="F5" s="339"/>
      <c r="G5" s="339"/>
    </row>
    <row r="6" spans="1:12" ht="15" x14ac:dyDescent="0.2">
      <c r="A6" s="83"/>
      <c r="B6" s="150"/>
      <c r="C6" s="150"/>
      <c r="D6" s="150"/>
      <c r="E6" s="150"/>
      <c r="F6" s="150"/>
      <c r="G6" s="64"/>
    </row>
    <row r="7" spans="1:12" x14ac:dyDescent="0.2">
      <c r="A7" s="335" t="s">
        <v>171</v>
      </c>
      <c r="B7" s="335"/>
      <c r="C7" s="335"/>
      <c r="D7" s="335"/>
      <c r="E7" s="335"/>
      <c r="F7" s="335"/>
      <c r="G7" s="335"/>
    </row>
    <row r="8" spans="1:12" x14ac:dyDescent="0.2">
      <c r="A8" s="335"/>
      <c r="B8" s="335"/>
      <c r="C8" s="335"/>
      <c r="D8" s="335"/>
      <c r="E8" s="335"/>
      <c r="F8" s="335"/>
      <c r="G8" s="335"/>
    </row>
    <row r="9" spans="1:12" x14ac:dyDescent="0.2">
      <c r="A9" s="335"/>
      <c r="B9" s="335"/>
      <c r="C9" s="335"/>
      <c r="D9" s="335"/>
      <c r="E9" s="335"/>
      <c r="F9" s="335"/>
      <c r="G9" s="335"/>
    </row>
    <row r="10" spans="1:12" ht="13.5" thickBot="1" x14ac:dyDescent="0.25">
      <c r="A10" s="2"/>
      <c r="B10" s="4"/>
      <c r="C10" s="5"/>
      <c r="D10" s="4"/>
      <c r="E10" s="4"/>
      <c r="F10" s="4"/>
      <c r="G10" s="65" t="s">
        <v>35</v>
      </c>
    </row>
    <row r="11" spans="1:12" ht="25.5" x14ac:dyDescent="0.2">
      <c r="A11" s="84" t="s">
        <v>36</v>
      </c>
      <c r="B11" s="8" t="s">
        <v>21</v>
      </c>
      <c r="C11" s="8" t="s">
        <v>26</v>
      </c>
      <c r="D11" s="8" t="s">
        <v>37</v>
      </c>
      <c r="E11" s="8" t="s">
        <v>38</v>
      </c>
      <c r="F11" s="8" t="s">
        <v>39</v>
      </c>
      <c r="G11" s="88" t="s">
        <v>40</v>
      </c>
      <c r="H11" s="88" t="s">
        <v>40</v>
      </c>
      <c r="J11" s="11"/>
    </row>
    <row r="12" spans="1:12" x14ac:dyDescent="0.2">
      <c r="A12" s="151"/>
      <c r="B12" s="152"/>
      <c r="C12" s="152"/>
      <c r="D12" s="152"/>
      <c r="E12" s="152"/>
      <c r="F12" s="152"/>
      <c r="G12" s="153" t="s">
        <v>172</v>
      </c>
      <c r="H12" s="153" t="s">
        <v>173</v>
      </c>
      <c r="J12" s="11"/>
    </row>
    <row r="13" spans="1:12" ht="31.5" x14ac:dyDescent="0.2">
      <c r="A13" s="12" t="s">
        <v>72</v>
      </c>
      <c r="B13" s="61">
        <v>727</v>
      </c>
      <c r="C13" s="13"/>
      <c r="D13" s="14"/>
      <c r="E13" s="14"/>
      <c r="F13" s="14"/>
      <c r="G13" s="89">
        <f>G14+G54+G68+G81+G113+G147+G134+G64</f>
        <v>19691.810000000001</v>
      </c>
      <c r="H13" s="89">
        <f>H14+H54+H68+H81+H113+H147+H134+H64</f>
        <v>21222.51</v>
      </c>
      <c r="J13" s="154"/>
      <c r="K13" s="154"/>
      <c r="L13" s="15"/>
    </row>
    <row r="14" spans="1:12" ht="15.75" x14ac:dyDescent="0.2">
      <c r="A14" s="85" t="s">
        <v>27</v>
      </c>
      <c r="B14" s="51" t="s">
        <v>71</v>
      </c>
      <c r="C14" s="28" t="s">
        <v>28</v>
      </c>
      <c r="D14" s="28" t="s">
        <v>41</v>
      </c>
      <c r="E14" s="28" t="s">
        <v>83</v>
      </c>
      <c r="F14" s="28" t="s">
        <v>42</v>
      </c>
      <c r="G14" s="90">
        <f>G15+G22+G29+G45+G48</f>
        <v>10589.93</v>
      </c>
      <c r="H14" s="90">
        <f>H15+H22+H29+H45+H48</f>
        <v>10503.76</v>
      </c>
      <c r="J14" s="15"/>
      <c r="K14" s="15"/>
      <c r="L14" s="15"/>
    </row>
    <row r="15" spans="1:12" ht="57" x14ac:dyDescent="0.2">
      <c r="A15" s="22" t="s">
        <v>43</v>
      </c>
      <c r="B15" s="39" t="s">
        <v>71</v>
      </c>
      <c r="C15" s="23" t="s">
        <v>28</v>
      </c>
      <c r="D15" s="23" t="s">
        <v>44</v>
      </c>
      <c r="E15" s="23" t="s">
        <v>83</v>
      </c>
      <c r="F15" s="23" t="s">
        <v>42</v>
      </c>
      <c r="G15" s="91">
        <f t="shared" ref="G15:H18" si="0">G16</f>
        <v>1262.1099999999999</v>
      </c>
      <c r="H15" s="91">
        <f t="shared" si="0"/>
        <v>1262.1199999999999</v>
      </c>
      <c r="J15" s="15"/>
      <c r="K15" s="15"/>
      <c r="L15" s="15"/>
    </row>
    <row r="16" spans="1:12" ht="30" x14ac:dyDescent="0.2">
      <c r="A16" s="52" t="s">
        <v>13</v>
      </c>
      <c r="B16" s="55" t="s">
        <v>71</v>
      </c>
      <c r="C16" s="33" t="s">
        <v>28</v>
      </c>
      <c r="D16" s="33" t="s">
        <v>44</v>
      </c>
      <c r="E16" s="33" t="s">
        <v>84</v>
      </c>
      <c r="F16" s="33" t="s">
        <v>42</v>
      </c>
      <c r="G16" s="92">
        <f t="shared" si="0"/>
        <v>1262.1099999999999</v>
      </c>
      <c r="H16" s="92">
        <f t="shared" si="0"/>
        <v>1262.1199999999999</v>
      </c>
      <c r="J16" s="15"/>
      <c r="K16" s="15"/>
      <c r="L16" s="15"/>
    </row>
    <row r="17" spans="1:12" ht="45" x14ac:dyDescent="0.2">
      <c r="A17" s="56" t="s">
        <v>4</v>
      </c>
      <c r="B17" s="58" t="s">
        <v>71</v>
      </c>
      <c r="C17" s="57" t="s">
        <v>28</v>
      </c>
      <c r="D17" s="57" t="s">
        <v>44</v>
      </c>
      <c r="E17" s="57" t="s">
        <v>85</v>
      </c>
      <c r="F17" s="57" t="s">
        <v>42</v>
      </c>
      <c r="G17" s="93">
        <f t="shared" si="0"/>
        <v>1262.1099999999999</v>
      </c>
      <c r="H17" s="93">
        <f t="shared" si="0"/>
        <v>1262.1199999999999</v>
      </c>
      <c r="J17" s="154"/>
      <c r="K17" s="154"/>
      <c r="L17" s="154"/>
    </row>
    <row r="18" spans="1:12" ht="30" customHeight="1" x14ac:dyDescent="0.2">
      <c r="A18" s="19" t="s">
        <v>5</v>
      </c>
      <c r="B18" s="36" t="s">
        <v>71</v>
      </c>
      <c r="C18" s="20" t="s">
        <v>28</v>
      </c>
      <c r="D18" s="20" t="s">
        <v>44</v>
      </c>
      <c r="E18" s="20" t="s">
        <v>86</v>
      </c>
      <c r="F18" s="20" t="s">
        <v>42</v>
      </c>
      <c r="G18" s="94">
        <f t="shared" si="0"/>
        <v>1262.1099999999999</v>
      </c>
      <c r="H18" s="94">
        <f t="shared" si="0"/>
        <v>1262.1199999999999</v>
      </c>
      <c r="J18" s="154"/>
      <c r="K18" s="154"/>
      <c r="L18" s="154"/>
    </row>
    <row r="19" spans="1:12" s="63" customFormat="1" ht="27" x14ac:dyDescent="0.2">
      <c r="A19" s="16" t="s">
        <v>116</v>
      </c>
      <c r="B19" s="62" t="s">
        <v>71</v>
      </c>
      <c r="C19" s="21" t="s">
        <v>28</v>
      </c>
      <c r="D19" s="21" t="s">
        <v>44</v>
      </c>
      <c r="E19" s="21" t="s">
        <v>87</v>
      </c>
      <c r="F19" s="21" t="s">
        <v>42</v>
      </c>
      <c r="G19" s="95">
        <f>SUM(G20:G21)</f>
        <v>1262.1099999999999</v>
      </c>
      <c r="H19" s="95">
        <f>SUM(H20:H21)</f>
        <v>1262.1199999999999</v>
      </c>
      <c r="J19" s="142"/>
      <c r="K19" s="142"/>
      <c r="L19" s="142"/>
    </row>
    <row r="20" spans="1:12" ht="25.5" x14ac:dyDescent="0.2">
      <c r="A20" s="17" t="s">
        <v>110</v>
      </c>
      <c r="B20" s="38" t="s">
        <v>71</v>
      </c>
      <c r="C20" s="18" t="s">
        <v>28</v>
      </c>
      <c r="D20" s="18" t="s">
        <v>44</v>
      </c>
      <c r="E20" s="18" t="s">
        <v>87</v>
      </c>
      <c r="F20" s="18" t="s">
        <v>60</v>
      </c>
      <c r="G20" s="96">
        <v>969.37</v>
      </c>
      <c r="H20" s="96">
        <v>969.37</v>
      </c>
      <c r="J20" s="68"/>
      <c r="K20" s="68"/>
      <c r="L20" s="68"/>
    </row>
    <row r="21" spans="1:12" ht="50.25" customHeight="1" x14ac:dyDescent="0.2">
      <c r="A21" s="17" t="s">
        <v>122</v>
      </c>
      <c r="B21" s="38" t="s">
        <v>71</v>
      </c>
      <c r="C21" s="18" t="s">
        <v>28</v>
      </c>
      <c r="D21" s="18" t="s">
        <v>44</v>
      </c>
      <c r="E21" s="18" t="s">
        <v>87</v>
      </c>
      <c r="F21" s="18" t="s">
        <v>108</v>
      </c>
      <c r="G21" s="96">
        <v>292.74</v>
      </c>
      <c r="H21" s="96">
        <v>292.75</v>
      </c>
    </row>
    <row r="22" spans="1:12" ht="0.75" customHeight="1" x14ac:dyDescent="0.2">
      <c r="A22" s="22" t="s">
        <v>10</v>
      </c>
      <c r="B22" s="39" t="s">
        <v>71</v>
      </c>
      <c r="C22" s="23" t="s">
        <v>28</v>
      </c>
      <c r="D22" s="23" t="s">
        <v>48</v>
      </c>
      <c r="E22" s="23" t="s">
        <v>83</v>
      </c>
      <c r="F22" s="23" t="s">
        <v>42</v>
      </c>
      <c r="G22" s="91">
        <f>G23</f>
        <v>0</v>
      </c>
      <c r="H22" s="91">
        <f>H23</f>
        <v>0</v>
      </c>
    </row>
    <row r="23" spans="1:12" ht="30" hidden="1" x14ac:dyDescent="0.2">
      <c r="A23" s="52" t="s">
        <v>13</v>
      </c>
      <c r="B23" s="55" t="s">
        <v>71</v>
      </c>
      <c r="C23" s="33" t="s">
        <v>28</v>
      </c>
      <c r="D23" s="33" t="s">
        <v>48</v>
      </c>
      <c r="E23" s="33" t="s">
        <v>84</v>
      </c>
      <c r="F23" s="33" t="s">
        <v>42</v>
      </c>
      <c r="G23" s="92">
        <f>G24</f>
        <v>0</v>
      </c>
      <c r="H23" s="92">
        <f>H24</f>
        <v>0</v>
      </c>
    </row>
    <row r="24" spans="1:12" ht="45" hidden="1" x14ac:dyDescent="0.2">
      <c r="A24" s="56" t="s">
        <v>4</v>
      </c>
      <c r="B24" s="58" t="s">
        <v>71</v>
      </c>
      <c r="C24" s="57" t="s">
        <v>28</v>
      </c>
      <c r="D24" s="57" t="s">
        <v>48</v>
      </c>
      <c r="E24" s="57" t="s">
        <v>85</v>
      </c>
      <c r="F24" s="57" t="s">
        <v>42</v>
      </c>
      <c r="G24" s="93">
        <f>G26</f>
        <v>0</v>
      </c>
      <c r="H24" s="93">
        <f>H26</f>
        <v>0</v>
      </c>
    </row>
    <row r="25" spans="1:12" ht="25.5" hidden="1" x14ac:dyDescent="0.2">
      <c r="A25" s="19" t="s">
        <v>5</v>
      </c>
      <c r="B25" s="36" t="s">
        <v>71</v>
      </c>
      <c r="C25" s="20" t="s">
        <v>28</v>
      </c>
      <c r="D25" s="20" t="s">
        <v>48</v>
      </c>
      <c r="E25" s="20" t="s">
        <v>86</v>
      </c>
      <c r="F25" s="20" t="s">
        <v>42</v>
      </c>
      <c r="G25" s="94">
        <f>G26</f>
        <v>0</v>
      </c>
      <c r="H25" s="94">
        <f>H26</f>
        <v>0</v>
      </c>
    </row>
    <row r="26" spans="1:12" s="46" customFormat="1" ht="27" hidden="1" x14ac:dyDescent="0.2">
      <c r="A26" s="16" t="s">
        <v>116</v>
      </c>
      <c r="B26" s="62" t="s">
        <v>71</v>
      </c>
      <c r="C26" s="21" t="s">
        <v>28</v>
      </c>
      <c r="D26" s="21" t="s">
        <v>48</v>
      </c>
      <c r="E26" s="21" t="s">
        <v>87</v>
      </c>
      <c r="F26" s="21" t="s">
        <v>42</v>
      </c>
      <c r="G26" s="97">
        <f>G27+G28</f>
        <v>0</v>
      </c>
      <c r="H26" s="97">
        <f>H27+H28</f>
        <v>0</v>
      </c>
    </row>
    <row r="27" spans="1:12" s="3" customFormat="1" ht="25.5" hidden="1" x14ac:dyDescent="0.2">
      <c r="A27" s="17" t="s">
        <v>110</v>
      </c>
      <c r="B27" s="38" t="s">
        <v>71</v>
      </c>
      <c r="C27" s="18" t="s">
        <v>28</v>
      </c>
      <c r="D27" s="18" t="s">
        <v>48</v>
      </c>
      <c r="E27" s="18" t="s">
        <v>87</v>
      </c>
      <c r="F27" s="18" t="s">
        <v>60</v>
      </c>
      <c r="G27" s="96">
        <v>0</v>
      </c>
      <c r="H27" s="96">
        <v>0</v>
      </c>
    </row>
    <row r="28" spans="1:12" ht="43.5" hidden="1" customHeight="1" x14ac:dyDescent="0.2">
      <c r="A28" s="17" t="s">
        <v>122</v>
      </c>
      <c r="B28" s="38" t="s">
        <v>71</v>
      </c>
      <c r="C28" s="18" t="s">
        <v>28</v>
      </c>
      <c r="D28" s="18" t="s">
        <v>48</v>
      </c>
      <c r="E28" s="18" t="s">
        <v>87</v>
      </c>
      <c r="F28" s="18" t="s">
        <v>108</v>
      </c>
      <c r="G28" s="96">
        <v>0</v>
      </c>
      <c r="H28" s="96">
        <v>0</v>
      </c>
    </row>
    <row r="29" spans="1:12" ht="71.25" x14ac:dyDescent="0.2">
      <c r="A29" s="22" t="s">
        <v>2</v>
      </c>
      <c r="B29" s="39" t="s">
        <v>71</v>
      </c>
      <c r="C29" s="23" t="s">
        <v>28</v>
      </c>
      <c r="D29" s="23" t="s">
        <v>29</v>
      </c>
      <c r="E29" s="23" t="s">
        <v>83</v>
      </c>
      <c r="F29" s="23" t="s">
        <v>42</v>
      </c>
      <c r="G29" s="91">
        <f>G30+G42</f>
        <v>9232.39</v>
      </c>
      <c r="H29" s="91">
        <f>H30+H42</f>
        <v>9146.68</v>
      </c>
    </row>
    <row r="30" spans="1:12" ht="30" x14ac:dyDescent="0.2">
      <c r="A30" s="52" t="s">
        <v>13</v>
      </c>
      <c r="B30" s="55" t="s">
        <v>71</v>
      </c>
      <c r="C30" s="33" t="s">
        <v>28</v>
      </c>
      <c r="D30" s="33" t="s">
        <v>29</v>
      </c>
      <c r="E30" s="33" t="s">
        <v>84</v>
      </c>
      <c r="F30" s="33" t="s">
        <v>42</v>
      </c>
      <c r="G30" s="92">
        <f>G31</f>
        <v>9231.69</v>
      </c>
      <c r="H30" s="92">
        <f>H31</f>
        <v>9145.98</v>
      </c>
    </row>
    <row r="31" spans="1:12" ht="45" x14ac:dyDescent="0.2">
      <c r="A31" s="56" t="s">
        <v>4</v>
      </c>
      <c r="B31" s="58" t="s">
        <v>71</v>
      </c>
      <c r="C31" s="57" t="s">
        <v>28</v>
      </c>
      <c r="D31" s="57" t="s">
        <v>29</v>
      </c>
      <c r="E31" s="57" t="s">
        <v>85</v>
      </c>
      <c r="F31" s="57" t="s">
        <v>42</v>
      </c>
      <c r="G31" s="93">
        <f>G33</f>
        <v>9231.69</v>
      </c>
      <c r="H31" s="93">
        <f>H33</f>
        <v>9145.98</v>
      </c>
    </row>
    <row r="32" spans="1:12" ht="25.5" x14ac:dyDescent="0.2">
      <c r="A32" s="19" t="s">
        <v>5</v>
      </c>
      <c r="B32" s="36" t="s">
        <v>71</v>
      </c>
      <c r="C32" s="20" t="s">
        <v>28</v>
      </c>
      <c r="D32" s="20" t="s">
        <v>29</v>
      </c>
      <c r="E32" s="20" t="s">
        <v>86</v>
      </c>
      <c r="F32" s="20" t="s">
        <v>42</v>
      </c>
      <c r="G32" s="98">
        <f>G33</f>
        <v>9231.69</v>
      </c>
      <c r="H32" s="98">
        <f>H33</f>
        <v>9145.98</v>
      </c>
    </row>
    <row r="33" spans="1:9" s="63" customFormat="1" ht="27" x14ac:dyDescent="0.25">
      <c r="A33" s="86" t="s">
        <v>116</v>
      </c>
      <c r="B33" s="62" t="s">
        <v>71</v>
      </c>
      <c r="C33" s="21" t="s">
        <v>28</v>
      </c>
      <c r="D33" s="21" t="s">
        <v>29</v>
      </c>
      <c r="E33" s="21" t="s">
        <v>87</v>
      </c>
      <c r="F33" s="21" t="s">
        <v>42</v>
      </c>
      <c r="G33" s="95">
        <f>SUM(G34:G41)</f>
        <v>9231.69</v>
      </c>
      <c r="H33" s="95">
        <f>SUM(H34:H41)</f>
        <v>9145.98</v>
      </c>
    </row>
    <row r="34" spans="1:9" ht="25.5" x14ac:dyDescent="0.2">
      <c r="A34" s="17" t="s">
        <v>110</v>
      </c>
      <c r="B34" s="38" t="s">
        <v>71</v>
      </c>
      <c r="C34" s="18" t="s">
        <v>28</v>
      </c>
      <c r="D34" s="18" t="s">
        <v>29</v>
      </c>
      <c r="E34" s="18" t="s">
        <v>87</v>
      </c>
      <c r="F34" s="18" t="s">
        <v>60</v>
      </c>
      <c r="G34" s="96">
        <v>6298.03</v>
      </c>
      <c r="H34" s="96">
        <v>6298.03</v>
      </c>
      <c r="I34" s="6"/>
    </row>
    <row r="35" spans="1:9" ht="38.25" x14ac:dyDescent="0.2">
      <c r="A35" s="17" t="s">
        <v>112</v>
      </c>
      <c r="B35" s="38" t="s">
        <v>71</v>
      </c>
      <c r="C35" s="18" t="s">
        <v>28</v>
      </c>
      <c r="D35" s="18" t="s">
        <v>29</v>
      </c>
      <c r="E35" s="18" t="s">
        <v>87</v>
      </c>
      <c r="F35" s="18" t="s">
        <v>61</v>
      </c>
      <c r="G35" s="99">
        <v>0</v>
      </c>
      <c r="H35" s="99">
        <v>0</v>
      </c>
      <c r="I35" s="6"/>
    </row>
    <row r="36" spans="1:9" ht="42.75" customHeight="1" x14ac:dyDescent="0.2">
      <c r="A36" s="17" t="s">
        <v>122</v>
      </c>
      <c r="B36" s="38" t="s">
        <v>71</v>
      </c>
      <c r="C36" s="18" t="s">
        <v>28</v>
      </c>
      <c r="D36" s="18" t="s">
        <v>29</v>
      </c>
      <c r="E36" s="18" t="s">
        <v>87</v>
      </c>
      <c r="F36" s="18" t="s">
        <v>108</v>
      </c>
      <c r="G36" s="96">
        <v>1902.01</v>
      </c>
      <c r="H36" s="96">
        <v>1902.01</v>
      </c>
      <c r="I36" s="6"/>
    </row>
    <row r="37" spans="1:9" ht="25.5" hidden="1" x14ac:dyDescent="0.2">
      <c r="A37" s="17" t="s">
        <v>113</v>
      </c>
      <c r="B37" s="38" t="s">
        <v>71</v>
      </c>
      <c r="C37" s="18" t="s">
        <v>28</v>
      </c>
      <c r="D37" s="18" t="s">
        <v>29</v>
      </c>
      <c r="E37" s="18" t="s">
        <v>87</v>
      </c>
      <c r="F37" s="18" t="s">
        <v>62</v>
      </c>
      <c r="G37" s="99">
        <v>0</v>
      </c>
      <c r="H37" s="99">
        <v>0</v>
      </c>
      <c r="I37" s="6"/>
    </row>
    <row r="38" spans="1:9" ht="38.25" x14ac:dyDescent="0.2">
      <c r="A38" s="17" t="s">
        <v>63</v>
      </c>
      <c r="B38" s="38" t="s">
        <v>71</v>
      </c>
      <c r="C38" s="18" t="s">
        <v>28</v>
      </c>
      <c r="D38" s="18" t="s">
        <v>29</v>
      </c>
      <c r="E38" s="18" t="s">
        <v>87</v>
      </c>
      <c r="F38" s="18" t="s">
        <v>64</v>
      </c>
      <c r="G38" s="99">
        <v>857.09</v>
      </c>
      <c r="H38" s="99">
        <v>771.38</v>
      </c>
    </row>
    <row r="39" spans="1:9" ht="25.5" x14ac:dyDescent="0.2">
      <c r="A39" s="17" t="s">
        <v>126</v>
      </c>
      <c r="B39" s="38" t="s">
        <v>71</v>
      </c>
      <c r="C39" s="18" t="s">
        <v>28</v>
      </c>
      <c r="D39" s="18" t="s">
        <v>29</v>
      </c>
      <c r="E39" s="18" t="s">
        <v>87</v>
      </c>
      <c r="F39" s="18" t="s">
        <v>123</v>
      </c>
      <c r="G39" s="99">
        <v>174.56</v>
      </c>
      <c r="H39" s="99">
        <v>174.56</v>
      </c>
    </row>
    <row r="40" spans="1:9" x14ac:dyDescent="0.2">
      <c r="A40" s="17" t="s">
        <v>114</v>
      </c>
      <c r="B40" s="38" t="s">
        <v>71</v>
      </c>
      <c r="C40" s="18" t="s">
        <v>28</v>
      </c>
      <c r="D40" s="18" t="s">
        <v>29</v>
      </c>
      <c r="E40" s="18" t="s">
        <v>87</v>
      </c>
      <c r="F40" s="18" t="s">
        <v>65</v>
      </c>
      <c r="G40" s="99">
        <v>0</v>
      </c>
      <c r="H40" s="99">
        <v>0</v>
      </c>
    </row>
    <row r="41" spans="1:9" x14ac:dyDescent="0.2">
      <c r="A41" s="17" t="s">
        <v>125</v>
      </c>
      <c r="B41" s="38" t="s">
        <v>71</v>
      </c>
      <c r="C41" s="18" t="s">
        <v>28</v>
      </c>
      <c r="D41" s="18" t="s">
        <v>29</v>
      </c>
      <c r="E41" s="18" t="s">
        <v>87</v>
      </c>
      <c r="F41" s="18" t="s">
        <v>124</v>
      </c>
      <c r="G41" s="99">
        <v>0</v>
      </c>
      <c r="H41" s="99">
        <v>0</v>
      </c>
    </row>
    <row r="42" spans="1:9" ht="45" x14ac:dyDescent="0.2">
      <c r="A42" s="80" t="s">
        <v>7</v>
      </c>
      <c r="B42" s="87" t="s">
        <v>71</v>
      </c>
      <c r="C42" s="81" t="s">
        <v>28</v>
      </c>
      <c r="D42" s="81" t="s">
        <v>29</v>
      </c>
      <c r="E42" s="81" t="s">
        <v>98</v>
      </c>
      <c r="F42" s="81" t="s">
        <v>42</v>
      </c>
      <c r="G42" s="100">
        <f>G43</f>
        <v>0.7</v>
      </c>
      <c r="H42" s="100">
        <f>H43</f>
        <v>0.7</v>
      </c>
    </row>
    <row r="43" spans="1:9" ht="89.25" x14ac:dyDescent="0.2">
      <c r="A43" s="19" t="s">
        <v>59</v>
      </c>
      <c r="B43" s="36" t="s">
        <v>71</v>
      </c>
      <c r="C43" s="20" t="s">
        <v>28</v>
      </c>
      <c r="D43" s="20" t="s">
        <v>29</v>
      </c>
      <c r="E43" s="20" t="s">
        <v>99</v>
      </c>
      <c r="F43" s="20" t="s">
        <v>42</v>
      </c>
      <c r="G43" s="94">
        <f>G44</f>
        <v>0.7</v>
      </c>
      <c r="H43" s="94">
        <f>H44</f>
        <v>0.7</v>
      </c>
    </row>
    <row r="44" spans="1:9" ht="24.75" customHeight="1" x14ac:dyDescent="0.2">
      <c r="A44" s="17" t="s">
        <v>63</v>
      </c>
      <c r="B44" s="38" t="s">
        <v>71</v>
      </c>
      <c r="C44" s="18" t="s">
        <v>28</v>
      </c>
      <c r="D44" s="18" t="s">
        <v>29</v>
      </c>
      <c r="E44" s="18" t="s">
        <v>99</v>
      </c>
      <c r="F44" s="18" t="s">
        <v>64</v>
      </c>
      <c r="G44" s="99">
        <v>0.7</v>
      </c>
      <c r="H44" s="99">
        <v>0.7</v>
      </c>
    </row>
    <row r="45" spans="1:9" x14ac:dyDescent="0.2">
      <c r="A45" s="19" t="s">
        <v>127</v>
      </c>
      <c r="B45" s="36" t="s">
        <v>71</v>
      </c>
      <c r="C45" s="20" t="s">
        <v>28</v>
      </c>
      <c r="D45" s="20" t="s">
        <v>128</v>
      </c>
      <c r="E45" s="20" t="s">
        <v>83</v>
      </c>
      <c r="F45" s="20" t="s">
        <v>42</v>
      </c>
      <c r="G45" s="127">
        <f>G46</f>
        <v>0</v>
      </c>
      <c r="H45" s="127">
        <f>H46</f>
        <v>0</v>
      </c>
    </row>
    <row r="46" spans="1:9" ht="25.5" x14ac:dyDescent="0.2">
      <c r="A46" s="19" t="s">
        <v>13</v>
      </c>
      <c r="B46" s="36" t="s">
        <v>71</v>
      </c>
      <c r="C46" s="20" t="s">
        <v>28</v>
      </c>
      <c r="D46" s="20" t="s">
        <v>128</v>
      </c>
      <c r="E46" s="20" t="s">
        <v>84</v>
      </c>
      <c r="F46" s="20" t="s">
        <v>42</v>
      </c>
      <c r="G46" s="127">
        <f>G47</f>
        <v>0</v>
      </c>
      <c r="H46" s="127">
        <f>H47</f>
        <v>0</v>
      </c>
    </row>
    <row r="47" spans="1:9" ht="38.25" x14ac:dyDescent="0.2">
      <c r="A47" s="17" t="s">
        <v>63</v>
      </c>
      <c r="B47" s="38" t="s">
        <v>71</v>
      </c>
      <c r="C47" s="18" t="s">
        <v>28</v>
      </c>
      <c r="D47" s="18" t="s">
        <v>128</v>
      </c>
      <c r="E47" s="18" t="s">
        <v>129</v>
      </c>
      <c r="F47" s="18" t="s">
        <v>64</v>
      </c>
      <c r="G47" s="99">
        <v>0</v>
      </c>
      <c r="H47" s="99">
        <v>0</v>
      </c>
    </row>
    <row r="48" spans="1:9" ht="14.25" x14ac:dyDescent="0.2">
      <c r="A48" s="22" t="s">
        <v>47</v>
      </c>
      <c r="B48" s="39" t="s">
        <v>71</v>
      </c>
      <c r="C48" s="23" t="s">
        <v>28</v>
      </c>
      <c r="D48" s="23" t="s">
        <v>34</v>
      </c>
      <c r="E48" s="23" t="s">
        <v>83</v>
      </c>
      <c r="F48" s="23" t="s">
        <v>42</v>
      </c>
      <c r="G48" s="91">
        <f>G50</f>
        <v>95.43</v>
      </c>
      <c r="H48" s="91">
        <f>H50</f>
        <v>94.96</v>
      </c>
    </row>
    <row r="49" spans="1:8" ht="30" x14ac:dyDescent="0.2">
      <c r="A49" s="52" t="s">
        <v>13</v>
      </c>
      <c r="B49" s="55" t="s">
        <v>71</v>
      </c>
      <c r="C49" s="33" t="s">
        <v>28</v>
      </c>
      <c r="D49" s="33" t="s">
        <v>34</v>
      </c>
      <c r="E49" s="33" t="s">
        <v>84</v>
      </c>
      <c r="F49" s="33" t="s">
        <v>42</v>
      </c>
      <c r="G49" s="92">
        <f>G50</f>
        <v>95.43</v>
      </c>
      <c r="H49" s="92">
        <f>H50</f>
        <v>94.96</v>
      </c>
    </row>
    <row r="50" spans="1:8" ht="45" x14ac:dyDescent="0.2">
      <c r="A50" s="56" t="s">
        <v>4</v>
      </c>
      <c r="B50" s="58" t="s">
        <v>71</v>
      </c>
      <c r="C50" s="57" t="s">
        <v>28</v>
      </c>
      <c r="D50" s="57" t="s">
        <v>34</v>
      </c>
      <c r="E50" s="57" t="s">
        <v>85</v>
      </c>
      <c r="F50" s="57" t="s">
        <v>42</v>
      </c>
      <c r="G50" s="93">
        <f>G52</f>
        <v>95.43</v>
      </c>
      <c r="H50" s="93">
        <f>H52</f>
        <v>94.96</v>
      </c>
    </row>
    <row r="51" spans="1:8" ht="25.5" x14ac:dyDescent="0.2">
      <c r="A51" s="19" t="s">
        <v>5</v>
      </c>
      <c r="B51" s="36" t="s">
        <v>71</v>
      </c>
      <c r="C51" s="20" t="s">
        <v>28</v>
      </c>
      <c r="D51" s="20" t="s">
        <v>34</v>
      </c>
      <c r="E51" s="20" t="s">
        <v>86</v>
      </c>
      <c r="F51" s="20" t="s">
        <v>42</v>
      </c>
      <c r="G51" s="67">
        <f>G52</f>
        <v>95.43</v>
      </c>
      <c r="H51" s="67">
        <f>H52</f>
        <v>94.96</v>
      </c>
    </row>
    <row r="52" spans="1:8" s="46" customFormat="1" ht="27" x14ac:dyDescent="0.2">
      <c r="A52" s="16" t="s">
        <v>3</v>
      </c>
      <c r="B52" s="62" t="s">
        <v>71</v>
      </c>
      <c r="C52" s="21" t="s">
        <v>28</v>
      </c>
      <c r="D52" s="21" t="s">
        <v>34</v>
      </c>
      <c r="E52" s="21" t="s">
        <v>88</v>
      </c>
      <c r="F52" s="21" t="s">
        <v>42</v>
      </c>
      <c r="G52" s="97">
        <f>G53</f>
        <v>95.43</v>
      </c>
      <c r="H52" s="97">
        <f>H53</f>
        <v>94.96</v>
      </c>
    </row>
    <row r="53" spans="1:8" x14ac:dyDescent="0.2">
      <c r="A53" s="17" t="s">
        <v>67</v>
      </c>
      <c r="B53" s="38" t="s">
        <v>71</v>
      </c>
      <c r="C53" s="18" t="s">
        <v>28</v>
      </c>
      <c r="D53" s="18" t="s">
        <v>34</v>
      </c>
      <c r="E53" s="18" t="s">
        <v>88</v>
      </c>
      <c r="F53" s="18" t="s">
        <v>66</v>
      </c>
      <c r="G53" s="99">
        <v>95.43</v>
      </c>
      <c r="H53" s="99">
        <v>94.96</v>
      </c>
    </row>
    <row r="54" spans="1:8" ht="15.75" x14ac:dyDescent="0.2">
      <c r="A54" s="12" t="s">
        <v>54</v>
      </c>
      <c r="B54" s="51" t="s">
        <v>71</v>
      </c>
      <c r="C54" s="28" t="s">
        <v>44</v>
      </c>
      <c r="D54" s="28" t="s">
        <v>41</v>
      </c>
      <c r="E54" s="28" t="s">
        <v>83</v>
      </c>
      <c r="F54" s="28" t="s">
        <v>42</v>
      </c>
      <c r="G54" s="101">
        <f t="shared" ref="G54:H58" si="1">G55</f>
        <v>126.2</v>
      </c>
      <c r="H54" s="101">
        <f t="shared" si="1"/>
        <v>129.1</v>
      </c>
    </row>
    <row r="55" spans="1:8" ht="28.5" x14ac:dyDescent="0.2">
      <c r="A55" s="22" t="s">
        <v>52</v>
      </c>
      <c r="B55" s="39" t="s">
        <v>71</v>
      </c>
      <c r="C55" s="23" t="s">
        <v>44</v>
      </c>
      <c r="D55" s="23" t="s">
        <v>48</v>
      </c>
      <c r="E55" s="23" t="s">
        <v>83</v>
      </c>
      <c r="F55" s="23" t="s">
        <v>42</v>
      </c>
      <c r="G55" s="102">
        <f t="shared" si="1"/>
        <v>126.2</v>
      </c>
      <c r="H55" s="102">
        <f t="shared" si="1"/>
        <v>129.1</v>
      </c>
    </row>
    <row r="56" spans="1:8" ht="30" x14ac:dyDescent="0.2">
      <c r="A56" s="52" t="s">
        <v>13</v>
      </c>
      <c r="B56" s="55" t="s">
        <v>71</v>
      </c>
      <c r="C56" s="33" t="s">
        <v>44</v>
      </c>
      <c r="D56" s="33" t="s">
        <v>48</v>
      </c>
      <c r="E56" s="33" t="s">
        <v>84</v>
      </c>
      <c r="F56" s="33" t="s">
        <v>42</v>
      </c>
      <c r="G56" s="103">
        <f t="shared" si="1"/>
        <v>126.2</v>
      </c>
      <c r="H56" s="103">
        <f t="shared" si="1"/>
        <v>129.1</v>
      </c>
    </row>
    <row r="57" spans="1:8" ht="45" x14ac:dyDescent="0.2">
      <c r="A57" s="56" t="s">
        <v>6</v>
      </c>
      <c r="B57" s="58" t="s">
        <v>71</v>
      </c>
      <c r="C57" s="57" t="s">
        <v>44</v>
      </c>
      <c r="D57" s="57" t="s">
        <v>48</v>
      </c>
      <c r="E57" s="57" t="s">
        <v>89</v>
      </c>
      <c r="F57" s="57" t="s">
        <v>42</v>
      </c>
      <c r="G57" s="104">
        <f t="shared" si="1"/>
        <v>126.2</v>
      </c>
      <c r="H57" s="104">
        <f t="shared" si="1"/>
        <v>129.1</v>
      </c>
    </row>
    <row r="58" spans="1:8" x14ac:dyDescent="0.2">
      <c r="A58" s="19" t="s">
        <v>120</v>
      </c>
      <c r="B58" s="36" t="s">
        <v>71</v>
      </c>
      <c r="C58" s="20" t="s">
        <v>44</v>
      </c>
      <c r="D58" s="20" t="s">
        <v>48</v>
      </c>
      <c r="E58" s="20" t="s">
        <v>119</v>
      </c>
      <c r="F58" s="20" t="s">
        <v>42</v>
      </c>
      <c r="G58" s="98">
        <f t="shared" si="1"/>
        <v>126.2</v>
      </c>
      <c r="H58" s="98">
        <f t="shared" si="1"/>
        <v>129.1</v>
      </c>
    </row>
    <row r="59" spans="1:8" ht="40.5" x14ac:dyDescent="0.2">
      <c r="A59" s="16" t="s">
        <v>53</v>
      </c>
      <c r="B59" s="62" t="s">
        <v>71</v>
      </c>
      <c r="C59" s="21" t="s">
        <v>44</v>
      </c>
      <c r="D59" s="21" t="s">
        <v>48</v>
      </c>
      <c r="E59" s="21" t="s">
        <v>90</v>
      </c>
      <c r="F59" s="21" t="s">
        <v>42</v>
      </c>
      <c r="G59" s="95">
        <f>SUM(G60:G62)</f>
        <v>126.2</v>
      </c>
      <c r="H59" s="95">
        <f>SUM(H60:H62)</f>
        <v>129.1</v>
      </c>
    </row>
    <row r="60" spans="1:8" ht="25.5" x14ac:dyDescent="0.2">
      <c r="A60" s="17" t="s">
        <v>110</v>
      </c>
      <c r="B60" s="38" t="s">
        <v>71</v>
      </c>
      <c r="C60" s="18" t="s">
        <v>44</v>
      </c>
      <c r="D60" s="18" t="s">
        <v>48</v>
      </c>
      <c r="E60" s="18" t="s">
        <v>90</v>
      </c>
      <c r="F60" s="18" t="s">
        <v>60</v>
      </c>
      <c r="G60" s="99">
        <v>94.5</v>
      </c>
      <c r="H60" s="99">
        <v>96.5</v>
      </c>
    </row>
    <row r="61" spans="1:8" ht="42" customHeight="1" x14ac:dyDescent="0.2">
      <c r="A61" s="17" t="s">
        <v>122</v>
      </c>
      <c r="B61" s="38" t="s">
        <v>71</v>
      </c>
      <c r="C61" s="18" t="s">
        <v>44</v>
      </c>
      <c r="D61" s="18" t="s">
        <v>48</v>
      </c>
      <c r="E61" s="18" t="s">
        <v>90</v>
      </c>
      <c r="F61" s="18" t="s">
        <v>108</v>
      </c>
      <c r="G61" s="99">
        <v>31.7</v>
      </c>
      <c r="H61" s="99">
        <v>32.6</v>
      </c>
    </row>
    <row r="62" spans="1:8" ht="38.25" x14ac:dyDescent="0.2">
      <c r="A62" s="17" t="s">
        <v>63</v>
      </c>
      <c r="B62" s="38" t="s">
        <v>71</v>
      </c>
      <c r="C62" s="18" t="s">
        <v>44</v>
      </c>
      <c r="D62" s="18" t="s">
        <v>48</v>
      </c>
      <c r="E62" s="18" t="s">
        <v>90</v>
      </c>
      <c r="F62" s="18" t="s">
        <v>64</v>
      </c>
      <c r="G62" s="99">
        <v>0</v>
      </c>
      <c r="H62" s="99">
        <v>0</v>
      </c>
    </row>
    <row r="63" spans="1:8" ht="42.75" x14ac:dyDescent="0.2">
      <c r="A63" s="29" t="s">
        <v>140</v>
      </c>
      <c r="B63" s="132" t="s">
        <v>71</v>
      </c>
      <c r="C63" s="132" t="s">
        <v>48</v>
      </c>
      <c r="D63" s="132" t="s">
        <v>41</v>
      </c>
      <c r="E63" s="132" t="s">
        <v>83</v>
      </c>
      <c r="F63" s="132" t="s">
        <v>42</v>
      </c>
      <c r="G63" s="127">
        <f t="shared" ref="G63:H66" si="2">G64</f>
        <v>0</v>
      </c>
      <c r="H63" s="127">
        <f t="shared" si="2"/>
        <v>0</v>
      </c>
    </row>
    <row r="64" spans="1:8" ht="14.25" x14ac:dyDescent="0.2">
      <c r="A64" s="29" t="s">
        <v>141</v>
      </c>
      <c r="B64" s="132" t="s">
        <v>71</v>
      </c>
      <c r="C64" s="132" t="s">
        <v>48</v>
      </c>
      <c r="D64" s="132" t="s">
        <v>136</v>
      </c>
      <c r="E64" s="132" t="s">
        <v>83</v>
      </c>
      <c r="F64" s="132" t="s">
        <v>42</v>
      </c>
      <c r="G64" s="127">
        <f t="shared" si="2"/>
        <v>0</v>
      </c>
      <c r="H64" s="127">
        <f t="shared" si="2"/>
        <v>0</v>
      </c>
    </row>
    <row r="65" spans="1:8" ht="25.5" x14ac:dyDescent="0.2">
      <c r="A65" s="137" t="s">
        <v>134</v>
      </c>
      <c r="B65" s="134" t="s">
        <v>71</v>
      </c>
      <c r="C65" s="134" t="s">
        <v>48</v>
      </c>
      <c r="D65" s="134" t="s">
        <v>136</v>
      </c>
      <c r="E65" s="134" t="s">
        <v>137</v>
      </c>
      <c r="F65" s="134" t="s">
        <v>42</v>
      </c>
      <c r="G65" s="99">
        <f t="shared" si="2"/>
        <v>0</v>
      </c>
      <c r="H65" s="99">
        <f t="shared" si="2"/>
        <v>0</v>
      </c>
    </row>
    <row r="66" spans="1:8" ht="25.5" x14ac:dyDescent="0.2">
      <c r="A66" s="138" t="s">
        <v>138</v>
      </c>
      <c r="B66" s="136" t="s">
        <v>71</v>
      </c>
      <c r="C66" s="136" t="s">
        <v>48</v>
      </c>
      <c r="D66" s="136" t="s">
        <v>136</v>
      </c>
      <c r="E66" s="136" t="s">
        <v>135</v>
      </c>
      <c r="F66" s="136" t="s">
        <v>42</v>
      </c>
      <c r="G66" s="99">
        <f t="shared" si="2"/>
        <v>0</v>
      </c>
      <c r="H66" s="99">
        <f t="shared" si="2"/>
        <v>0</v>
      </c>
    </row>
    <row r="67" spans="1:8" ht="38.25" x14ac:dyDescent="0.2">
      <c r="A67" s="135" t="s">
        <v>63</v>
      </c>
      <c r="B67" s="136" t="s">
        <v>71</v>
      </c>
      <c r="C67" s="136" t="s">
        <v>48</v>
      </c>
      <c r="D67" s="136" t="s">
        <v>136</v>
      </c>
      <c r="E67" s="136" t="s">
        <v>135</v>
      </c>
      <c r="F67" s="136" t="s">
        <v>64</v>
      </c>
      <c r="G67" s="99">
        <v>0</v>
      </c>
      <c r="H67" s="99">
        <v>0</v>
      </c>
    </row>
    <row r="68" spans="1:8" ht="15.75" x14ac:dyDescent="0.2">
      <c r="A68" s="47" t="s">
        <v>17</v>
      </c>
      <c r="B68" s="51" t="s">
        <v>71</v>
      </c>
      <c r="C68" s="48" t="s">
        <v>29</v>
      </c>
      <c r="D68" s="48" t="s">
        <v>41</v>
      </c>
      <c r="E68" s="28" t="s">
        <v>83</v>
      </c>
      <c r="F68" s="48" t="s">
        <v>42</v>
      </c>
      <c r="G68" s="105">
        <f t="shared" ref="G68:H73" si="3">G69</f>
        <v>1663.08</v>
      </c>
      <c r="H68" s="105">
        <f t="shared" si="3"/>
        <v>1743.17</v>
      </c>
    </row>
    <row r="69" spans="1:8" ht="14.25" x14ac:dyDescent="0.2">
      <c r="A69" s="31" t="s">
        <v>25</v>
      </c>
      <c r="B69" s="39" t="s">
        <v>71</v>
      </c>
      <c r="C69" s="23" t="s">
        <v>29</v>
      </c>
      <c r="D69" s="23" t="s">
        <v>20</v>
      </c>
      <c r="E69" s="23" t="s">
        <v>83</v>
      </c>
      <c r="F69" s="30" t="s">
        <v>42</v>
      </c>
      <c r="G69" s="91">
        <f t="shared" si="3"/>
        <v>1663.08</v>
      </c>
      <c r="H69" s="91">
        <f t="shared" si="3"/>
        <v>1743.17</v>
      </c>
    </row>
    <row r="70" spans="1:8" ht="15" x14ac:dyDescent="0.2">
      <c r="A70" s="53" t="s">
        <v>33</v>
      </c>
      <c r="B70" s="55" t="s">
        <v>71</v>
      </c>
      <c r="C70" s="54" t="s">
        <v>29</v>
      </c>
      <c r="D70" s="54" t="s">
        <v>20</v>
      </c>
      <c r="E70" s="33" t="s">
        <v>91</v>
      </c>
      <c r="F70" s="54" t="s">
        <v>42</v>
      </c>
      <c r="G70" s="106">
        <f t="shared" si="3"/>
        <v>1663.08</v>
      </c>
      <c r="H70" s="106">
        <f t="shared" si="3"/>
        <v>1743.17</v>
      </c>
    </row>
    <row r="71" spans="1:8" ht="15" x14ac:dyDescent="0.2">
      <c r="A71" s="56" t="s">
        <v>76</v>
      </c>
      <c r="B71" s="58" t="s">
        <v>71</v>
      </c>
      <c r="C71" s="57" t="s">
        <v>29</v>
      </c>
      <c r="D71" s="57" t="s">
        <v>20</v>
      </c>
      <c r="E71" s="59" t="s">
        <v>92</v>
      </c>
      <c r="F71" s="59" t="s">
        <v>42</v>
      </c>
      <c r="G71" s="104">
        <f t="shared" si="3"/>
        <v>1663.08</v>
      </c>
      <c r="H71" s="104">
        <f t="shared" si="3"/>
        <v>1743.17</v>
      </c>
    </row>
    <row r="72" spans="1:8" ht="38.25" x14ac:dyDescent="0.2">
      <c r="A72" s="19" t="s">
        <v>130</v>
      </c>
      <c r="B72" s="36" t="s">
        <v>71</v>
      </c>
      <c r="C72" s="20" t="s">
        <v>29</v>
      </c>
      <c r="D72" s="20" t="s">
        <v>20</v>
      </c>
      <c r="E72" s="25" t="s">
        <v>93</v>
      </c>
      <c r="F72" s="25" t="s">
        <v>42</v>
      </c>
      <c r="G72" s="98">
        <f t="shared" si="3"/>
        <v>1663.08</v>
      </c>
      <c r="H72" s="98">
        <f t="shared" si="3"/>
        <v>1743.17</v>
      </c>
    </row>
    <row r="73" spans="1:8" ht="27" x14ac:dyDescent="0.2">
      <c r="A73" s="16" t="s">
        <v>12</v>
      </c>
      <c r="B73" s="62" t="s">
        <v>71</v>
      </c>
      <c r="C73" s="26" t="s">
        <v>29</v>
      </c>
      <c r="D73" s="26" t="s">
        <v>20</v>
      </c>
      <c r="E73" s="21" t="s">
        <v>94</v>
      </c>
      <c r="F73" s="26" t="s">
        <v>42</v>
      </c>
      <c r="G73" s="95">
        <f t="shared" si="3"/>
        <v>1663.08</v>
      </c>
      <c r="H73" s="95">
        <f t="shared" si="3"/>
        <v>1743.17</v>
      </c>
    </row>
    <row r="74" spans="1:8" ht="24.75" customHeight="1" x14ac:dyDescent="0.2">
      <c r="A74" s="17" t="s">
        <v>63</v>
      </c>
      <c r="B74" s="38" t="s">
        <v>71</v>
      </c>
      <c r="C74" s="18" t="s">
        <v>29</v>
      </c>
      <c r="D74" s="18" t="s">
        <v>20</v>
      </c>
      <c r="E74" s="18" t="s">
        <v>94</v>
      </c>
      <c r="F74" s="18" t="s">
        <v>64</v>
      </c>
      <c r="G74" s="99">
        <v>1663.08</v>
      </c>
      <c r="H74" s="99">
        <v>1743.17</v>
      </c>
    </row>
    <row r="75" spans="1:8" ht="3" hidden="1" customHeight="1" x14ac:dyDescent="0.2">
      <c r="A75" s="31" t="s">
        <v>15</v>
      </c>
      <c r="B75" s="39" t="s">
        <v>71</v>
      </c>
      <c r="C75" s="23" t="s">
        <v>29</v>
      </c>
      <c r="D75" s="23" t="s">
        <v>46</v>
      </c>
      <c r="E75" s="23" t="s">
        <v>83</v>
      </c>
      <c r="F75" s="30" t="s">
        <v>42</v>
      </c>
      <c r="G75" s="91" t="e">
        <f t="shared" ref="G75:H79" si="4">G76</f>
        <v>#REF!</v>
      </c>
      <c r="H75" s="91" t="e">
        <f t="shared" si="4"/>
        <v>#REF!</v>
      </c>
    </row>
    <row r="76" spans="1:8" ht="30" hidden="1" x14ac:dyDescent="0.2">
      <c r="A76" s="52" t="s">
        <v>13</v>
      </c>
      <c r="B76" s="55" t="s">
        <v>71</v>
      </c>
      <c r="C76" s="33" t="s">
        <v>29</v>
      </c>
      <c r="D76" s="33" t="s">
        <v>46</v>
      </c>
      <c r="E76" s="33" t="s">
        <v>84</v>
      </c>
      <c r="F76" s="33" t="s">
        <v>42</v>
      </c>
      <c r="G76" s="103" t="e">
        <f t="shared" si="4"/>
        <v>#REF!</v>
      </c>
      <c r="H76" s="103" t="e">
        <f t="shared" si="4"/>
        <v>#REF!</v>
      </c>
    </row>
    <row r="77" spans="1:8" ht="45" hidden="1" x14ac:dyDescent="0.2">
      <c r="A77" s="56" t="s">
        <v>4</v>
      </c>
      <c r="B77" s="58" t="s">
        <v>71</v>
      </c>
      <c r="C77" s="57" t="s">
        <v>29</v>
      </c>
      <c r="D77" s="57" t="s">
        <v>46</v>
      </c>
      <c r="E77" s="57" t="s">
        <v>85</v>
      </c>
      <c r="F77" s="57" t="s">
        <v>42</v>
      </c>
      <c r="G77" s="104" t="e">
        <f t="shared" si="4"/>
        <v>#REF!</v>
      </c>
      <c r="H77" s="104" t="e">
        <f t="shared" si="4"/>
        <v>#REF!</v>
      </c>
    </row>
    <row r="78" spans="1:8" ht="25.5" hidden="1" x14ac:dyDescent="0.2">
      <c r="A78" s="19" t="s">
        <v>5</v>
      </c>
      <c r="B78" s="36" t="s">
        <v>71</v>
      </c>
      <c r="C78" s="20" t="s">
        <v>29</v>
      </c>
      <c r="D78" s="20" t="s">
        <v>46</v>
      </c>
      <c r="E78" s="20" t="s">
        <v>86</v>
      </c>
      <c r="F78" s="20" t="s">
        <v>42</v>
      </c>
      <c r="G78" s="98" t="e">
        <f t="shared" si="4"/>
        <v>#REF!</v>
      </c>
      <c r="H78" s="98" t="e">
        <f t="shared" si="4"/>
        <v>#REF!</v>
      </c>
    </row>
    <row r="79" spans="1:8" ht="27" hidden="1" x14ac:dyDescent="0.2">
      <c r="A79" s="16" t="s">
        <v>16</v>
      </c>
      <c r="B79" s="36" t="s">
        <v>71</v>
      </c>
      <c r="C79" s="21" t="s">
        <v>29</v>
      </c>
      <c r="D79" s="21" t="s">
        <v>46</v>
      </c>
      <c r="E79" s="21" t="s">
        <v>95</v>
      </c>
      <c r="F79" s="26" t="s">
        <v>42</v>
      </c>
      <c r="G79" s="95" t="e">
        <f t="shared" si="4"/>
        <v>#REF!</v>
      </c>
      <c r="H79" s="95" t="e">
        <f t="shared" si="4"/>
        <v>#REF!</v>
      </c>
    </row>
    <row r="80" spans="1:8" ht="38.25" hidden="1" x14ac:dyDescent="0.2">
      <c r="A80" s="17" t="s">
        <v>63</v>
      </c>
      <c r="B80" s="62" t="s">
        <v>71</v>
      </c>
      <c r="C80" s="18" t="s">
        <v>29</v>
      </c>
      <c r="D80" s="18" t="s">
        <v>46</v>
      </c>
      <c r="E80" s="18" t="s">
        <v>95</v>
      </c>
      <c r="F80" s="27" t="s">
        <v>64</v>
      </c>
      <c r="G80" s="99" t="e">
        <f>#REF!</f>
        <v>#REF!</v>
      </c>
      <c r="H80" s="99" t="e">
        <f>#REF!</f>
        <v>#REF!</v>
      </c>
    </row>
    <row r="81" spans="1:8" ht="31.5" x14ac:dyDescent="0.2">
      <c r="A81" s="49" t="s">
        <v>30</v>
      </c>
      <c r="B81" s="51" t="s">
        <v>71</v>
      </c>
      <c r="C81" s="48" t="s">
        <v>31</v>
      </c>
      <c r="D81" s="48" t="s">
        <v>41</v>
      </c>
      <c r="E81" s="28" t="s">
        <v>83</v>
      </c>
      <c r="F81" s="48" t="s">
        <v>42</v>
      </c>
      <c r="G81" s="107">
        <f>G94</f>
        <v>886.73</v>
      </c>
      <c r="H81" s="107">
        <f>H94</f>
        <v>901.36</v>
      </c>
    </row>
    <row r="82" spans="1:8" ht="0.75" customHeight="1" x14ac:dyDescent="0.2">
      <c r="A82" s="29" t="s">
        <v>49</v>
      </c>
      <c r="B82" s="39" t="s">
        <v>71</v>
      </c>
      <c r="C82" s="30" t="s">
        <v>31</v>
      </c>
      <c r="D82" s="30" t="s">
        <v>28</v>
      </c>
      <c r="E82" s="23" t="s">
        <v>83</v>
      </c>
      <c r="F82" s="30" t="s">
        <v>42</v>
      </c>
      <c r="G82" s="108">
        <f>G102</f>
        <v>372.83</v>
      </c>
      <c r="H82" s="108">
        <f>H102</f>
        <v>436.96</v>
      </c>
    </row>
    <row r="83" spans="1:8" ht="15" hidden="1" x14ac:dyDescent="0.2">
      <c r="A83" s="53" t="s">
        <v>33</v>
      </c>
      <c r="B83" s="55" t="s">
        <v>71</v>
      </c>
      <c r="C83" s="54" t="s">
        <v>31</v>
      </c>
      <c r="D83" s="54" t="s">
        <v>28</v>
      </c>
      <c r="E83" s="33" t="s">
        <v>91</v>
      </c>
      <c r="F83" s="54" t="s">
        <v>42</v>
      </c>
      <c r="G83" s="106">
        <f t="shared" ref="G83:H86" si="5">G84</f>
        <v>0</v>
      </c>
      <c r="H83" s="106">
        <f t="shared" si="5"/>
        <v>0</v>
      </c>
    </row>
    <row r="84" spans="1:8" ht="30" hidden="1" x14ac:dyDescent="0.2">
      <c r="A84" s="56" t="s">
        <v>174</v>
      </c>
      <c r="B84" s="58" t="s">
        <v>71</v>
      </c>
      <c r="C84" s="57" t="s">
        <v>31</v>
      </c>
      <c r="D84" s="57" t="s">
        <v>28</v>
      </c>
      <c r="E84" s="57" t="s">
        <v>175</v>
      </c>
      <c r="F84" s="57" t="s">
        <v>42</v>
      </c>
      <c r="G84" s="104">
        <f t="shared" si="5"/>
        <v>0</v>
      </c>
      <c r="H84" s="104">
        <f t="shared" si="5"/>
        <v>0</v>
      </c>
    </row>
    <row r="85" spans="1:8" ht="25.5" hidden="1" x14ac:dyDescent="0.2">
      <c r="A85" s="19" t="s">
        <v>75</v>
      </c>
      <c r="B85" s="36" t="s">
        <v>71</v>
      </c>
      <c r="C85" s="20" t="s">
        <v>31</v>
      </c>
      <c r="D85" s="20" t="s">
        <v>28</v>
      </c>
      <c r="E85" s="20" t="s">
        <v>106</v>
      </c>
      <c r="F85" s="20" t="s">
        <v>42</v>
      </c>
      <c r="G85" s="98">
        <f t="shared" si="5"/>
        <v>0</v>
      </c>
      <c r="H85" s="98">
        <f t="shared" si="5"/>
        <v>0</v>
      </c>
    </row>
    <row r="86" spans="1:8" ht="13.5" hidden="1" customHeight="1" x14ac:dyDescent="0.2">
      <c r="A86" s="16" t="s">
        <v>74</v>
      </c>
      <c r="B86" s="62" t="s">
        <v>71</v>
      </c>
      <c r="C86" s="21" t="s">
        <v>31</v>
      </c>
      <c r="D86" s="21" t="s">
        <v>28</v>
      </c>
      <c r="E86" s="21" t="s">
        <v>96</v>
      </c>
      <c r="F86" s="21" t="s">
        <v>42</v>
      </c>
      <c r="G86" s="95">
        <f t="shared" si="5"/>
        <v>0</v>
      </c>
      <c r="H86" s="95">
        <f t="shared" si="5"/>
        <v>0</v>
      </c>
    </row>
    <row r="87" spans="1:8" ht="13.5" hidden="1" customHeight="1" x14ac:dyDescent="0.2">
      <c r="A87" s="17" t="s">
        <v>115</v>
      </c>
      <c r="B87" s="38" t="s">
        <v>71</v>
      </c>
      <c r="C87" s="18" t="s">
        <v>31</v>
      </c>
      <c r="D87" s="18" t="s">
        <v>28</v>
      </c>
      <c r="E87" s="18" t="s">
        <v>96</v>
      </c>
      <c r="F87" s="18" t="s">
        <v>73</v>
      </c>
      <c r="G87" s="96">
        <v>0</v>
      </c>
      <c r="H87" s="96">
        <v>0</v>
      </c>
    </row>
    <row r="88" spans="1:8" ht="15" hidden="1" customHeight="1" x14ac:dyDescent="0.2">
      <c r="A88" s="32" t="s">
        <v>50</v>
      </c>
      <c r="B88" s="39" t="s">
        <v>71</v>
      </c>
      <c r="C88" s="23" t="s">
        <v>31</v>
      </c>
      <c r="D88" s="23" t="s">
        <v>44</v>
      </c>
      <c r="E88" s="23" t="s">
        <v>83</v>
      </c>
      <c r="F88" s="30" t="s">
        <v>42</v>
      </c>
      <c r="G88" s="66" t="e">
        <f t="shared" ref="G88:H92" si="6">G89</f>
        <v>#REF!</v>
      </c>
      <c r="H88" s="66" t="e">
        <f t="shared" si="6"/>
        <v>#REF!</v>
      </c>
    </row>
    <row r="89" spans="1:8" ht="30" hidden="1" x14ac:dyDescent="0.2">
      <c r="A89" s="52" t="s">
        <v>13</v>
      </c>
      <c r="B89" s="55" t="s">
        <v>71</v>
      </c>
      <c r="C89" s="33" t="s">
        <v>31</v>
      </c>
      <c r="D89" s="33" t="s">
        <v>44</v>
      </c>
      <c r="E89" s="33" t="s">
        <v>84</v>
      </c>
      <c r="F89" s="33" t="s">
        <v>42</v>
      </c>
      <c r="G89" s="103" t="e">
        <f t="shared" si="6"/>
        <v>#REF!</v>
      </c>
      <c r="H89" s="103" t="e">
        <f t="shared" si="6"/>
        <v>#REF!</v>
      </c>
    </row>
    <row r="90" spans="1:8" ht="27.75" hidden="1" customHeight="1" x14ac:dyDescent="0.2">
      <c r="A90" s="56" t="s">
        <v>4</v>
      </c>
      <c r="B90" s="58" t="s">
        <v>71</v>
      </c>
      <c r="C90" s="57" t="s">
        <v>31</v>
      </c>
      <c r="D90" s="57" t="s">
        <v>44</v>
      </c>
      <c r="E90" s="57" t="s">
        <v>85</v>
      </c>
      <c r="F90" s="57" t="s">
        <v>42</v>
      </c>
      <c r="G90" s="104" t="e">
        <f t="shared" si="6"/>
        <v>#REF!</v>
      </c>
      <c r="H90" s="104" t="e">
        <f t="shared" si="6"/>
        <v>#REF!</v>
      </c>
    </row>
    <row r="91" spans="1:8" ht="15" hidden="1" customHeight="1" x14ac:dyDescent="0.2">
      <c r="A91" s="19" t="s">
        <v>5</v>
      </c>
      <c r="B91" s="36" t="s">
        <v>71</v>
      </c>
      <c r="C91" s="20" t="s">
        <v>31</v>
      </c>
      <c r="D91" s="20" t="s">
        <v>44</v>
      </c>
      <c r="E91" s="20" t="s">
        <v>86</v>
      </c>
      <c r="F91" s="20" t="s">
        <v>42</v>
      </c>
      <c r="G91" s="98" t="e">
        <f t="shared" si="6"/>
        <v>#REF!</v>
      </c>
      <c r="H91" s="98" t="e">
        <f t="shared" si="6"/>
        <v>#REF!</v>
      </c>
    </row>
    <row r="92" spans="1:8" ht="18.75" hidden="1" customHeight="1" x14ac:dyDescent="0.2">
      <c r="A92" s="16" t="s">
        <v>0</v>
      </c>
      <c r="B92" s="62" t="s">
        <v>71</v>
      </c>
      <c r="C92" s="21" t="s">
        <v>31</v>
      </c>
      <c r="D92" s="21" t="s">
        <v>44</v>
      </c>
      <c r="E92" s="21" t="s">
        <v>97</v>
      </c>
      <c r="F92" s="21" t="s">
        <v>42</v>
      </c>
      <c r="G92" s="95" t="e">
        <f t="shared" si="6"/>
        <v>#REF!</v>
      </c>
      <c r="H92" s="95" t="e">
        <f t="shared" si="6"/>
        <v>#REF!</v>
      </c>
    </row>
    <row r="93" spans="1:8" ht="22.5" hidden="1" customHeight="1" x14ac:dyDescent="0.2">
      <c r="A93" s="17" t="s">
        <v>14</v>
      </c>
      <c r="B93" s="38" t="s">
        <v>71</v>
      </c>
      <c r="C93" s="18" t="s">
        <v>31</v>
      </c>
      <c r="D93" s="18" t="s">
        <v>44</v>
      </c>
      <c r="E93" s="18" t="s">
        <v>97</v>
      </c>
      <c r="F93" s="27" t="s">
        <v>45</v>
      </c>
      <c r="G93" s="99" t="e">
        <f>SUM(#REF!)</f>
        <v>#REF!</v>
      </c>
      <c r="H93" s="99" t="e">
        <f>SUM(#REF!)</f>
        <v>#REF!</v>
      </c>
    </row>
    <row r="94" spans="1:8" ht="23.25" customHeight="1" x14ac:dyDescent="0.2">
      <c r="A94" s="32" t="s">
        <v>55</v>
      </c>
      <c r="B94" s="39" t="s">
        <v>71</v>
      </c>
      <c r="C94" s="23" t="s">
        <v>31</v>
      </c>
      <c r="D94" s="23" t="s">
        <v>48</v>
      </c>
      <c r="E94" s="23" t="s">
        <v>83</v>
      </c>
      <c r="F94" s="30" t="s">
        <v>42</v>
      </c>
      <c r="G94" s="66">
        <f>G102+G95+G111+G98+G100</f>
        <v>886.73</v>
      </c>
      <c r="H94" s="66">
        <f>H102+H95+H111</f>
        <v>901.36</v>
      </c>
    </row>
    <row r="95" spans="1:8" ht="38.25" hidden="1" x14ac:dyDescent="0.2">
      <c r="A95" s="19" t="s">
        <v>176</v>
      </c>
      <c r="B95" s="39" t="s">
        <v>177</v>
      </c>
      <c r="C95" s="23" t="s">
        <v>178</v>
      </c>
      <c r="D95" s="23" t="s">
        <v>29</v>
      </c>
      <c r="E95" s="23" t="s">
        <v>179</v>
      </c>
      <c r="F95" s="30" t="s">
        <v>180</v>
      </c>
      <c r="G95" s="127">
        <f>G96</f>
        <v>0</v>
      </c>
      <c r="H95" s="127">
        <f>H96</f>
        <v>0</v>
      </c>
    </row>
    <row r="96" spans="1:8" ht="25.5" hidden="1" x14ac:dyDescent="0.2">
      <c r="A96" s="17" t="s">
        <v>134</v>
      </c>
      <c r="B96" s="39" t="s">
        <v>181</v>
      </c>
      <c r="C96" s="23" t="s">
        <v>128</v>
      </c>
      <c r="D96" s="23" t="s">
        <v>31</v>
      </c>
      <c r="E96" s="23" t="s">
        <v>182</v>
      </c>
      <c r="F96" s="30" t="s">
        <v>183</v>
      </c>
      <c r="G96" s="99">
        <f>G97</f>
        <v>0</v>
      </c>
      <c r="H96" s="99">
        <f>H97</f>
        <v>0</v>
      </c>
    </row>
    <row r="97" spans="1:8" ht="6.75" hidden="1" customHeight="1" x14ac:dyDescent="0.2">
      <c r="A97" s="17" t="s">
        <v>63</v>
      </c>
      <c r="B97" s="39" t="s">
        <v>69</v>
      </c>
      <c r="C97" s="23" t="s">
        <v>32</v>
      </c>
      <c r="D97" s="23" t="s">
        <v>178</v>
      </c>
      <c r="E97" s="23" t="s">
        <v>184</v>
      </c>
      <c r="F97" s="30" t="s">
        <v>185</v>
      </c>
      <c r="G97" s="99">
        <v>0</v>
      </c>
      <c r="H97" s="99">
        <v>0</v>
      </c>
    </row>
    <row r="98" spans="1:8" s="3" customFormat="1" ht="34.5" customHeight="1" x14ac:dyDescent="0.2">
      <c r="A98" s="22" t="s">
        <v>186</v>
      </c>
      <c r="B98" s="39" t="s">
        <v>71</v>
      </c>
      <c r="C98" s="23" t="s">
        <v>31</v>
      </c>
      <c r="D98" s="23" t="s">
        <v>48</v>
      </c>
      <c r="E98" s="23" t="s">
        <v>187</v>
      </c>
      <c r="F98" s="30" t="s">
        <v>42</v>
      </c>
      <c r="G98" s="127">
        <f>G99</f>
        <v>40</v>
      </c>
      <c r="H98" s="127">
        <f>H99</f>
        <v>0</v>
      </c>
    </row>
    <row r="99" spans="1:8" ht="38.25" x14ac:dyDescent="0.2">
      <c r="A99" s="17" t="s">
        <v>63</v>
      </c>
      <c r="B99" s="155" t="s">
        <v>71</v>
      </c>
      <c r="C99" s="34" t="s">
        <v>31</v>
      </c>
      <c r="D99" s="34" t="s">
        <v>48</v>
      </c>
      <c r="E99" s="34" t="s">
        <v>187</v>
      </c>
      <c r="F99" s="71" t="s">
        <v>64</v>
      </c>
      <c r="G99" s="99">
        <v>40</v>
      </c>
      <c r="H99" s="99">
        <v>0</v>
      </c>
    </row>
    <row r="100" spans="1:8" s="3" customFormat="1" ht="25.5" x14ac:dyDescent="0.2">
      <c r="A100" s="19" t="s">
        <v>186</v>
      </c>
      <c r="B100" s="39" t="s">
        <v>71</v>
      </c>
      <c r="C100" s="23" t="s">
        <v>31</v>
      </c>
      <c r="D100" s="23" t="s">
        <v>48</v>
      </c>
      <c r="E100" s="23" t="s">
        <v>165</v>
      </c>
      <c r="F100" s="30" t="s">
        <v>42</v>
      </c>
      <c r="G100" s="127">
        <f>G101</f>
        <v>9.5</v>
      </c>
      <c r="H100" s="127"/>
    </row>
    <row r="101" spans="1:8" ht="38.25" x14ac:dyDescent="0.2">
      <c r="A101" s="17" t="s">
        <v>63</v>
      </c>
      <c r="B101" s="155" t="s">
        <v>71</v>
      </c>
      <c r="C101" s="34" t="s">
        <v>31</v>
      </c>
      <c r="D101" s="34" t="s">
        <v>48</v>
      </c>
      <c r="E101" s="34" t="s">
        <v>165</v>
      </c>
      <c r="F101" s="71" t="s">
        <v>64</v>
      </c>
      <c r="G101" s="99">
        <v>9.5</v>
      </c>
      <c r="H101" s="99"/>
    </row>
    <row r="102" spans="1:8" ht="30" x14ac:dyDescent="0.2">
      <c r="A102" s="52" t="s">
        <v>13</v>
      </c>
      <c r="B102" s="55" t="s">
        <v>71</v>
      </c>
      <c r="C102" s="33" t="s">
        <v>31</v>
      </c>
      <c r="D102" s="33" t="s">
        <v>48</v>
      </c>
      <c r="E102" s="33" t="s">
        <v>84</v>
      </c>
      <c r="F102" s="33" t="s">
        <v>42</v>
      </c>
      <c r="G102" s="103">
        <f>G103</f>
        <v>372.83</v>
      </c>
      <c r="H102" s="103">
        <f>H103</f>
        <v>436.96</v>
      </c>
    </row>
    <row r="103" spans="1:8" ht="45" x14ac:dyDescent="0.2">
      <c r="A103" s="56" t="s">
        <v>4</v>
      </c>
      <c r="B103" s="58" t="s">
        <v>71</v>
      </c>
      <c r="C103" s="57" t="s">
        <v>31</v>
      </c>
      <c r="D103" s="57" t="s">
        <v>48</v>
      </c>
      <c r="E103" s="57" t="s">
        <v>85</v>
      </c>
      <c r="F103" s="57" t="s">
        <v>42</v>
      </c>
      <c r="G103" s="104">
        <f>G104</f>
        <v>372.83</v>
      </c>
      <c r="H103" s="104">
        <f>H104</f>
        <v>436.96</v>
      </c>
    </row>
    <row r="104" spans="1:8" ht="25.5" x14ac:dyDescent="0.2">
      <c r="A104" s="19" t="s">
        <v>5</v>
      </c>
      <c r="B104" s="36" t="s">
        <v>71</v>
      </c>
      <c r="C104" s="20" t="s">
        <v>31</v>
      </c>
      <c r="D104" s="23" t="s">
        <v>48</v>
      </c>
      <c r="E104" s="20" t="s">
        <v>86</v>
      </c>
      <c r="F104" s="20" t="s">
        <v>42</v>
      </c>
      <c r="G104" s="98">
        <f>G105+G109</f>
        <v>372.83</v>
      </c>
      <c r="H104" s="98">
        <f>H105+H109</f>
        <v>436.96</v>
      </c>
    </row>
    <row r="105" spans="1:8" ht="15" x14ac:dyDescent="0.2">
      <c r="A105" s="16" t="s">
        <v>56</v>
      </c>
      <c r="B105" s="62" t="s">
        <v>71</v>
      </c>
      <c r="C105" s="21" t="s">
        <v>31</v>
      </c>
      <c r="D105" s="33" t="s">
        <v>48</v>
      </c>
      <c r="E105" s="21" t="s">
        <v>100</v>
      </c>
      <c r="F105" s="21" t="s">
        <v>42</v>
      </c>
      <c r="G105" s="95">
        <f>G106</f>
        <v>372.83</v>
      </c>
      <c r="H105" s="95">
        <f>H106</f>
        <v>436.96</v>
      </c>
    </row>
    <row r="106" spans="1:8" ht="38.25" x14ac:dyDescent="0.2">
      <c r="A106" s="17" t="s">
        <v>63</v>
      </c>
      <c r="B106" s="38" t="s">
        <v>71</v>
      </c>
      <c r="C106" s="18" t="s">
        <v>31</v>
      </c>
      <c r="D106" s="34" t="s">
        <v>48</v>
      </c>
      <c r="E106" s="18" t="s">
        <v>100</v>
      </c>
      <c r="F106" s="18" t="s">
        <v>64</v>
      </c>
      <c r="G106" s="109">
        <v>372.83</v>
      </c>
      <c r="H106" s="109">
        <v>436.96</v>
      </c>
    </row>
    <row r="107" spans="1:8" ht="15" hidden="1" x14ac:dyDescent="0.2">
      <c r="A107" s="35" t="s">
        <v>57</v>
      </c>
      <c r="B107" s="36" t="s">
        <v>71</v>
      </c>
      <c r="C107" s="21" t="s">
        <v>31</v>
      </c>
      <c r="D107" s="33" t="s">
        <v>48</v>
      </c>
      <c r="E107" s="21" t="s">
        <v>107</v>
      </c>
      <c r="F107" s="21" t="s">
        <v>42</v>
      </c>
      <c r="G107" s="110" t="e">
        <f>G108</f>
        <v>#REF!</v>
      </c>
      <c r="H107" s="110" t="e">
        <f>H108</f>
        <v>#REF!</v>
      </c>
    </row>
    <row r="108" spans="1:8" ht="38.25" hidden="1" x14ac:dyDescent="0.2">
      <c r="A108" s="17" t="s">
        <v>63</v>
      </c>
      <c r="B108" s="38" t="s">
        <v>71</v>
      </c>
      <c r="C108" s="18" t="s">
        <v>31</v>
      </c>
      <c r="D108" s="34" t="s">
        <v>48</v>
      </c>
      <c r="E108" s="18" t="s">
        <v>107</v>
      </c>
      <c r="F108" s="18" t="s">
        <v>64</v>
      </c>
      <c r="G108" s="99" t="e">
        <f>SUM(#REF!)</f>
        <v>#REF!</v>
      </c>
      <c r="H108" s="99" t="e">
        <f>SUM(#REF!)</f>
        <v>#REF!</v>
      </c>
    </row>
    <row r="109" spans="1:8" ht="27" x14ac:dyDescent="0.2">
      <c r="A109" s="16" t="s">
        <v>58</v>
      </c>
      <c r="B109" s="62" t="s">
        <v>71</v>
      </c>
      <c r="C109" s="21" t="s">
        <v>31</v>
      </c>
      <c r="D109" s="33" t="s">
        <v>48</v>
      </c>
      <c r="E109" s="21" t="s">
        <v>101</v>
      </c>
      <c r="F109" s="21" t="s">
        <v>42</v>
      </c>
      <c r="G109" s="95">
        <f>G110</f>
        <v>0</v>
      </c>
      <c r="H109" s="95">
        <f>H110</f>
        <v>0</v>
      </c>
    </row>
    <row r="110" spans="1:8" ht="38.25" x14ac:dyDescent="0.2">
      <c r="A110" s="17" t="s">
        <v>63</v>
      </c>
      <c r="B110" s="38" t="s">
        <v>71</v>
      </c>
      <c r="C110" s="18" t="s">
        <v>31</v>
      </c>
      <c r="D110" s="18" t="s">
        <v>48</v>
      </c>
      <c r="E110" s="18" t="s">
        <v>101</v>
      </c>
      <c r="F110" s="18" t="s">
        <v>64</v>
      </c>
      <c r="G110" s="99">
        <v>0</v>
      </c>
      <c r="H110" s="99">
        <v>0</v>
      </c>
    </row>
    <row r="111" spans="1:8" ht="27" x14ac:dyDescent="0.2">
      <c r="A111" s="16" t="s">
        <v>13</v>
      </c>
      <c r="B111" s="62" t="s">
        <v>71</v>
      </c>
      <c r="C111" s="21" t="s">
        <v>31</v>
      </c>
      <c r="D111" s="21" t="s">
        <v>48</v>
      </c>
      <c r="E111" s="21" t="s">
        <v>145</v>
      </c>
      <c r="F111" s="21" t="s">
        <v>42</v>
      </c>
      <c r="G111" s="156">
        <f>G112</f>
        <v>464.4</v>
      </c>
      <c r="H111" s="127">
        <f>H112</f>
        <v>464.4</v>
      </c>
    </row>
    <row r="112" spans="1:8" ht="25.5" x14ac:dyDescent="0.2">
      <c r="A112" s="17" t="s">
        <v>146</v>
      </c>
      <c r="B112" s="38" t="s">
        <v>71</v>
      </c>
      <c r="C112" s="18" t="s">
        <v>31</v>
      </c>
      <c r="D112" s="18" t="s">
        <v>48</v>
      </c>
      <c r="E112" s="18" t="s">
        <v>147</v>
      </c>
      <c r="F112" s="18" t="s">
        <v>64</v>
      </c>
      <c r="G112" s="99">
        <v>464.4</v>
      </c>
      <c r="H112" s="99">
        <v>464.4</v>
      </c>
    </row>
    <row r="113" spans="1:8" ht="15.75" x14ac:dyDescent="0.2">
      <c r="A113" s="12" t="s">
        <v>139</v>
      </c>
      <c r="B113" s="50" t="s">
        <v>71</v>
      </c>
      <c r="C113" s="28" t="s">
        <v>32</v>
      </c>
      <c r="D113" s="28" t="s">
        <v>41</v>
      </c>
      <c r="E113" s="28" t="s">
        <v>83</v>
      </c>
      <c r="F113" s="28" t="s">
        <v>42</v>
      </c>
      <c r="G113" s="101">
        <f>G114</f>
        <v>6331.91</v>
      </c>
      <c r="H113" s="101">
        <f>H114</f>
        <v>7945.12</v>
      </c>
    </row>
    <row r="114" spans="1:8" ht="13.5" customHeight="1" x14ac:dyDescent="0.2">
      <c r="A114" s="22" t="s">
        <v>51</v>
      </c>
      <c r="B114" s="39" t="s">
        <v>71</v>
      </c>
      <c r="C114" s="23" t="s">
        <v>32</v>
      </c>
      <c r="D114" s="23" t="s">
        <v>28</v>
      </c>
      <c r="E114" s="23" t="s">
        <v>83</v>
      </c>
      <c r="F114" s="23" t="s">
        <v>42</v>
      </c>
      <c r="G114" s="102">
        <f>G115+G121</f>
        <v>6331.91</v>
      </c>
      <c r="H114" s="102">
        <f>H115+H121+H119</f>
        <v>7945.12</v>
      </c>
    </row>
    <row r="115" spans="1:8" ht="28.5" customHeight="1" x14ac:dyDescent="0.2">
      <c r="A115" s="53" t="s">
        <v>13</v>
      </c>
      <c r="B115" s="55" t="s">
        <v>71</v>
      </c>
      <c r="C115" s="33" t="s">
        <v>32</v>
      </c>
      <c r="D115" s="33" t="s">
        <v>28</v>
      </c>
      <c r="E115" s="33" t="s">
        <v>145</v>
      </c>
      <c r="F115" s="33" t="s">
        <v>42</v>
      </c>
      <c r="G115" s="106">
        <f>G116</f>
        <v>0</v>
      </c>
      <c r="H115" s="106">
        <f t="shared" ref="H115:H117" si="7">H116</f>
        <v>1535.2</v>
      </c>
    </row>
    <row r="116" spans="1:8" ht="33" hidden="1" customHeight="1" x14ac:dyDescent="0.2">
      <c r="A116" s="56"/>
      <c r="B116" s="58" t="s">
        <v>71</v>
      </c>
      <c r="C116" s="57" t="s">
        <v>32</v>
      </c>
      <c r="D116" s="57" t="s">
        <v>28</v>
      </c>
      <c r="E116" s="57" t="s">
        <v>102</v>
      </c>
      <c r="F116" s="57" t="s">
        <v>42</v>
      </c>
      <c r="G116" s="104">
        <f>G117</f>
        <v>0</v>
      </c>
      <c r="H116" s="104">
        <f t="shared" si="7"/>
        <v>1535.2</v>
      </c>
    </row>
    <row r="117" spans="1:8" ht="33.75" customHeight="1" x14ac:dyDescent="0.2">
      <c r="A117" s="19" t="s">
        <v>149</v>
      </c>
      <c r="B117" s="36" t="s">
        <v>71</v>
      </c>
      <c r="C117" s="20" t="s">
        <v>32</v>
      </c>
      <c r="D117" s="20" t="s">
        <v>28</v>
      </c>
      <c r="E117" s="20" t="s">
        <v>154</v>
      </c>
      <c r="F117" s="20" t="s">
        <v>42</v>
      </c>
      <c r="G117" s="98">
        <v>0</v>
      </c>
      <c r="H117" s="98">
        <f t="shared" si="7"/>
        <v>1535.2</v>
      </c>
    </row>
    <row r="118" spans="1:8" ht="37.5" customHeight="1" x14ac:dyDescent="0.2">
      <c r="A118" s="17" t="s">
        <v>63</v>
      </c>
      <c r="B118" s="38" t="s">
        <v>71</v>
      </c>
      <c r="C118" s="18" t="s">
        <v>32</v>
      </c>
      <c r="D118" s="18" t="s">
        <v>28</v>
      </c>
      <c r="E118" s="18" t="s">
        <v>154</v>
      </c>
      <c r="F118" s="18" t="s">
        <v>64</v>
      </c>
      <c r="G118" s="99">
        <v>0</v>
      </c>
      <c r="H118" s="157">
        <v>1535.2</v>
      </c>
    </row>
    <row r="119" spans="1:8" s="3" customFormat="1" ht="37.5" customHeight="1" x14ac:dyDescent="0.2">
      <c r="A119" s="19" t="s">
        <v>191</v>
      </c>
      <c r="B119" s="36" t="s">
        <v>71</v>
      </c>
      <c r="C119" s="20" t="s">
        <v>32</v>
      </c>
      <c r="D119" s="20" t="s">
        <v>28</v>
      </c>
      <c r="E119" s="20" t="s">
        <v>192</v>
      </c>
      <c r="F119" s="20" t="s">
        <v>42</v>
      </c>
      <c r="G119" s="127">
        <v>0</v>
      </c>
      <c r="H119" s="95">
        <f>H120</f>
        <v>50</v>
      </c>
    </row>
    <row r="120" spans="1:8" ht="37.5" customHeight="1" x14ac:dyDescent="0.2">
      <c r="A120" s="17" t="s">
        <v>63</v>
      </c>
      <c r="B120" s="38" t="s">
        <v>71</v>
      </c>
      <c r="C120" s="18" t="s">
        <v>32</v>
      </c>
      <c r="D120" s="18" t="s">
        <v>28</v>
      </c>
      <c r="E120" s="18" t="s">
        <v>192</v>
      </c>
      <c r="F120" s="18" t="s">
        <v>64</v>
      </c>
      <c r="G120" s="99">
        <v>0</v>
      </c>
      <c r="H120" s="157">
        <v>50</v>
      </c>
    </row>
    <row r="121" spans="1:8" ht="30" x14ac:dyDescent="0.2">
      <c r="A121" s="52" t="s">
        <v>13</v>
      </c>
      <c r="B121" s="55" t="s">
        <v>71</v>
      </c>
      <c r="C121" s="33" t="s">
        <v>32</v>
      </c>
      <c r="D121" s="33" t="s">
        <v>28</v>
      </c>
      <c r="E121" s="33" t="s">
        <v>84</v>
      </c>
      <c r="F121" s="33" t="s">
        <v>42</v>
      </c>
      <c r="G121" s="103">
        <f t="shared" ref="G121:H123" si="8">G122</f>
        <v>6331.91</v>
      </c>
      <c r="H121" s="103">
        <f t="shared" si="8"/>
        <v>6359.92</v>
      </c>
    </row>
    <row r="122" spans="1:8" ht="45" x14ac:dyDescent="0.2">
      <c r="A122" s="56" t="s">
        <v>4</v>
      </c>
      <c r="B122" s="58" t="s">
        <v>71</v>
      </c>
      <c r="C122" s="57" t="s">
        <v>32</v>
      </c>
      <c r="D122" s="57" t="s">
        <v>28</v>
      </c>
      <c r="E122" s="57" t="s">
        <v>85</v>
      </c>
      <c r="F122" s="57" t="s">
        <v>42</v>
      </c>
      <c r="G122" s="104">
        <f t="shared" si="8"/>
        <v>6331.91</v>
      </c>
      <c r="H122" s="104">
        <f t="shared" si="8"/>
        <v>6359.92</v>
      </c>
    </row>
    <row r="123" spans="1:8" ht="25.5" x14ac:dyDescent="0.2">
      <c r="A123" s="19" t="s">
        <v>5</v>
      </c>
      <c r="B123" s="36" t="s">
        <v>71</v>
      </c>
      <c r="C123" s="20" t="s">
        <v>32</v>
      </c>
      <c r="D123" s="20" t="s">
        <v>28</v>
      </c>
      <c r="E123" s="20" t="s">
        <v>86</v>
      </c>
      <c r="F123" s="20" t="s">
        <v>42</v>
      </c>
      <c r="G123" s="98">
        <f t="shared" si="8"/>
        <v>6331.91</v>
      </c>
      <c r="H123" s="98">
        <f t="shared" si="8"/>
        <v>6359.92</v>
      </c>
    </row>
    <row r="124" spans="1:8" ht="40.5" x14ac:dyDescent="0.2">
      <c r="A124" s="16" t="s">
        <v>11</v>
      </c>
      <c r="B124" s="62" t="s">
        <v>71</v>
      </c>
      <c r="C124" s="21" t="s">
        <v>32</v>
      </c>
      <c r="D124" s="21" t="s">
        <v>28</v>
      </c>
      <c r="E124" s="21" t="s">
        <v>103</v>
      </c>
      <c r="F124" s="21" t="s">
        <v>42</v>
      </c>
      <c r="G124" s="95">
        <f>SUM(G125:G133)</f>
        <v>6331.91</v>
      </c>
      <c r="H124" s="95">
        <f>SUM(H125:H133)</f>
        <v>6359.92</v>
      </c>
    </row>
    <row r="125" spans="1:8" x14ac:dyDescent="0.2">
      <c r="A125" s="17" t="s">
        <v>111</v>
      </c>
      <c r="B125" s="38" t="s">
        <v>71</v>
      </c>
      <c r="C125" s="18" t="s">
        <v>32</v>
      </c>
      <c r="D125" s="18" t="s">
        <v>28</v>
      </c>
      <c r="E125" s="18" t="s">
        <v>103</v>
      </c>
      <c r="F125" s="18" t="s">
        <v>68</v>
      </c>
      <c r="G125" s="109">
        <v>4040</v>
      </c>
      <c r="H125" s="109">
        <v>4316.9799999999996</v>
      </c>
    </row>
    <row r="126" spans="1:8" ht="25.5" x14ac:dyDescent="0.2">
      <c r="A126" s="17" t="s">
        <v>132</v>
      </c>
      <c r="B126" s="38" t="s">
        <v>71</v>
      </c>
      <c r="C126" s="18" t="s">
        <v>32</v>
      </c>
      <c r="D126" s="18" t="s">
        <v>28</v>
      </c>
      <c r="E126" s="18" t="s">
        <v>103</v>
      </c>
      <c r="F126" s="18" t="s">
        <v>131</v>
      </c>
      <c r="G126" s="109">
        <v>0</v>
      </c>
      <c r="H126" s="109">
        <v>0</v>
      </c>
    </row>
    <row r="127" spans="1:8" ht="38.25" x14ac:dyDescent="0.2">
      <c r="A127" s="17" t="s">
        <v>133</v>
      </c>
      <c r="B127" s="38" t="s">
        <v>71</v>
      </c>
      <c r="C127" s="18" t="s">
        <v>32</v>
      </c>
      <c r="D127" s="18" t="s">
        <v>28</v>
      </c>
      <c r="E127" s="18" t="s">
        <v>103</v>
      </c>
      <c r="F127" s="18" t="s">
        <v>109</v>
      </c>
      <c r="G127" s="109">
        <v>1220.08</v>
      </c>
      <c r="H127" s="109">
        <v>1237.52</v>
      </c>
    </row>
    <row r="128" spans="1:8" ht="25.5" x14ac:dyDescent="0.2">
      <c r="A128" s="17" t="s">
        <v>113</v>
      </c>
      <c r="B128" s="38" t="s">
        <v>71</v>
      </c>
      <c r="C128" s="18" t="s">
        <v>32</v>
      </c>
      <c r="D128" s="18" t="s">
        <v>28</v>
      </c>
      <c r="E128" s="18" t="s">
        <v>103</v>
      </c>
      <c r="F128" s="18" t="s">
        <v>62</v>
      </c>
      <c r="G128" s="99">
        <v>0</v>
      </c>
      <c r="H128" s="99">
        <v>0</v>
      </c>
    </row>
    <row r="129" spans="1:8" ht="38.25" x14ac:dyDescent="0.2">
      <c r="A129" s="17" t="s">
        <v>63</v>
      </c>
      <c r="B129" s="38" t="s">
        <v>71</v>
      </c>
      <c r="C129" s="18" t="s">
        <v>32</v>
      </c>
      <c r="D129" s="18" t="s">
        <v>28</v>
      </c>
      <c r="E129" s="18" t="s">
        <v>103</v>
      </c>
      <c r="F129" s="18" t="s">
        <v>152</v>
      </c>
      <c r="G129" s="99">
        <v>0</v>
      </c>
      <c r="H129" s="99"/>
    </row>
    <row r="130" spans="1:8" ht="38.25" x14ac:dyDescent="0.2">
      <c r="A130" s="17" t="s">
        <v>63</v>
      </c>
      <c r="B130" s="37" t="s">
        <v>71</v>
      </c>
      <c r="C130" s="18" t="s">
        <v>32</v>
      </c>
      <c r="D130" s="18" t="s">
        <v>28</v>
      </c>
      <c r="E130" s="18" t="s">
        <v>103</v>
      </c>
      <c r="F130" s="18" t="s">
        <v>64</v>
      </c>
      <c r="G130" s="109">
        <v>1071.83</v>
      </c>
      <c r="H130" s="109">
        <v>805.42</v>
      </c>
    </row>
    <row r="131" spans="1:8" ht="25.5" x14ac:dyDescent="0.2">
      <c r="A131" s="17" t="s">
        <v>126</v>
      </c>
      <c r="B131" s="37" t="s">
        <v>71</v>
      </c>
      <c r="C131" s="18" t="s">
        <v>32</v>
      </c>
      <c r="D131" s="18" t="s">
        <v>28</v>
      </c>
      <c r="E131" s="18" t="s">
        <v>103</v>
      </c>
      <c r="F131" s="18" t="s">
        <v>123</v>
      </c>
      <c r="G131" s="109">
        <v>0</v>
      </c>
      <c r="H131" s="109">
        <v>0</v>
      </c>
    </row>
    <row r="132" spans="1:8" x14ac:dyDescent="0.2">
      <c r="A132" s="17" t="s">
        <v>114</v>
      </c>
      <c r="B132" s="38" t="s">
        <v>71</v>
      </c>
      <c r="C132" s="18" t="s">
        <v>32</v>
      </c>
      <c r="D132" s="18" t="s">
        <v>28</v>
      </c>
      <c r="E132" s="18" t="s">
        <v>103</v>
      </c>
      <c r="F132" s="18" t="s">
        <v>65</v>
      </c>
      <c r="G132" s="99">
        <v>0</v>
      </c>
      <c r="H132" s="99">
        <v>0</v>
      </c>
    </row>
    <row r="133" spans="1:8" x14ac:dyDescent="0.2">
      <c r="A133" s="17" t="s">
        <v>125</v>
      </c>
      <c r="B133" s="38" t="s">
        <v>71</v>
      </c>
      <c r="C133" s="18" t="s">
        <v>32</v>
      </c>
      <c r="D133" s="18" t="s">
        <v>28</v>
      </c>
      <c r="E133" s="18" t="s">
        <v>103</v>
      </c>
      <c r="F133" s="18" t="s">
        <v>124</v>
      </c>
      <c r="G133" s="99">
        <v>0</v>
      </c>
      <c r="H133" s="99">
        <v>0</v>
      </c>
    </row>
    <row r="134" spans="1:8" ht="15.75" hidden="1" x14ac:dyDescent="0.2">
      <c r="A134" s="12" t="s">
        <v>188</v>
      </c>
      <c r="B134" s="36" t="s">
        <v>71</v>
      </c>
      <c r="C134" s="20" t="s">
        <v>136</v>
      </c>
      <c r="D134" s="20" t="s">
        <v>41</v>
      </c>
      <c r="E134" s="20" t="s">
        <v>83</v>
      </c>
      <c r="F134" s="20" t="s">
        <v>42</v>
      </c>
      <c r="G134" s="127">
        <f t="shared" ref="G134:H138" si="9">G135</f>
        <v>0</v>
      </c>
      <c r="H134" s="127">
        <f t="shared" si="9"/>
        <v>0</v>
      </c>
    </row>
    <row r="135" spans="1:8" hidden="1" x14ac:dyDescent="0.2">
      <c r="A135" s="19" t="s">
        <v>189</v>
      </c>
      <c r="B135" s="36" t="s">
        <v>71</v>
      </c>
      <c r="C135" s="20" t="s">
        <v>136</v>
      </c>
      <c r="D135" s="20" t="s">
        <v>178</v>
      </c>
      <c r="E135" s="20" t="s">
        <v>83</v>
      </c>
      <c r="F135" s="20" t="s">
        <v>42</v>
      </c>
      <c r="G135" s="127">
        <f t="shared" si="9"/>
        <v>0</v>
      </c>
      <c r="H135" s="127">
        <f t="shared" si="9"/>
        <v>0</v>
      </c>
    </row>
    <row r="136" spans="1:8" hidden="1" x14ac:dyDescent="0.2">
      <c r="A136" s="19" t="s">
        <v>33</v>
      </c>
      <c r="B136" s="36" t="s">
        <v>71</v>
      </c>
      <c r="C136" s="20" t="s">
        <v>136</v>
      </c>
      <c r="D136" s="20" t="s">
        <v>178</v>
      </c>
      <c r="E136" s="20" t="s">
        <v>190</v>
      </c>
      <c r="F136" s="20" t="s">
        <v>42</v>
      </c>
      <c r="G136" s="127">
        <f t="shared" si="9"/>
        <v>0</v>
      </c>
      <c r="H136" s="127">
        <f t="shared" si="9"/>
        <v>0</v>
      </c>
    </row>
    <row r="137" spans="1:8" ht="51" hidden="1" x14ac:dyDescent="0.2">
      <c r="A137" s="17" t="s">
        <v>168</v>
      </c>
      <c r="B137" s="38" t="s">
        <v>71</v>
      </c>
      <c r="C137" s="18" t="s">
        <v>136</v>
      </c>
      <c r="D137" s="18" t="s">
        <v>178</v>
      </c>
      <c r="E137" s="18" t="s">
        <v>137</v>
      </c>
      <c r="F137" s="18" t="s">
        <v>42</v>
      </c>
      <c r="G137" s="99">
        <f t="shared" si="9"/>
        <v>0</v>
      </c>
      <c r="H137" s="99">
        <f t="shared" si="9"/>
        <v>0</v>
      </c>
    </row>
    <row r="138" spans="1:8" ht="25.5" hidden="1" x14ac:dyDescent="0.2">
      <c r="A138" s="17" t="s">
        <v>138</v>
      </c>
      <c r="B138" s="38" t="s">
        <v>71</v>
      </c>
      <c r="C138" s="18" t="s">
        <v>136</v>
      </c>
      <c r="D138" s="18" t="s">
        <v>178</v>
      </c>
      <c r="E138" s="18" t="s">
        <v>135</v>
      </c>
      <c r="F138" s="18" t="s">
        <v>42</v>
      </c>
      <c r="G138" s="99">
        <f t="shared" si="9"/>
        <v>0</v>
      </c>
      <c r="H138" s="99">
        <f t="shared" si="9"/>
        <v>0</v>
      </c>
    </row>
    <row r="139" spans="1:8" ht="38.25" hidden="1" x14ac:dyDescent="0.2">
      <c r="A139" s="17" t="s">
        <v>63</v>
      </c>
      <c r="B139" s="38" t="s">
        <v>71</v>
      </c>
      <c r="C139" s="18" t="s">
        <v>136</v>
      </c>
      <c r="D139" s="18" t="s">
        <v>178</v>
      </c>
      <c r="E139" s="18" t="s">
        <v>135</v>
      </c>
      <c r="F139" s="18" t="s">
        <v>64</v>
      </c>
      <c r="G139" s="99">
        <v>0</v>
      </c>
      <c r="H139" s="99">
        <v>0</v>
      </c>
    </row>
    <row r="140" spans="1:8" ht="47.25" x14ac:dyDescent="0.2">
      <c r="A140" s="47" t="s">
        <v>23</v>
      </c>
      <c r="B140" s="51" t="s">
        <v>71</v>
      </c>
      <c r="C140" s="28" t="s">
        <v>22</v>
      </c>
      <c r="D140" s="28" t="s">
        <v>41</v>
      </c>
      <c r="E140" s="28" t="s">
        <v>83</v>
      </c>
      <c r="F140" s="28" t="s">
        <v>42</v>
      </c>
      <c r="G140" s="107">
        <f t="shared" ref="G140:H145" si="10">G141</f>
        <v>0</v>
      </c>
      <c r="H140" s="107">
        <f t="shared" si="10"/>
        <v>0</v>
      </c>
    </row>
    <row r="141" spans="1:8" ht="28.5" x14ac:dyDescent="0.2">
      <c r="A141" s="29" t="s">
        <v>24</v>
      </c>
      <c r="B141" s="39" t="s">
        <v>71</v>
      </c>
      <c r="C141" s="23" t="s">
        <v>22</v>
      </c>
      <c r="D141" s="23" t="s">
        <v>28</v>
      </c>
      <c r="E141" s="23" t="s">
        <v>83</v>
      </c>
      <c r="F141" s="23" t="s">
        <v>42</v>
      </c>
      <c r="G141" s="111">
        <f t="shared" si="10"/>
        <v>0</v>
      </c>
      <c r="H141" s="111">
        <f t="shared" si="10"/>
        <v>0</v>
      </c>
    </row>
    <row r="142" spans="1:8" ht="30" x14ac:dyDescent="0.2">
      <c r="A142" s="52" t="s">
        <v>13</v>
      </c>
      <c r="B142" s="55" t="s">
        <v>71</v>
      </c>
      <c r="C142" s="33" t="s">
        <v>22</v>
      </c>
      <c r="D142" s="33" t="s">
        <v>28</v>
      </c>
      <c r="E142" s="33" t="s">
        <v>84</v>
      </c>
      <c r="F142" s="33" t="s">
        <v>42</v>
      </c>
      <c r="G142" s="92">
        <f t="shared" si="10"/>
        <v>0</v>
      </c>
      <c r="H142" s="92">
        <f t="shared" si="10"/>
        <v>0</v>
      </c>
    </row>
    <row r="143" spans="1:8" ht="45" x14ac:dyDescent="0.2">
      <c r="A143" s="56" t="s">
        <v>4</v>
      </c>
      <c r="B143" s="58" t="s">
        <v>71</v>
      </c>
      <c r="C143" s="57" t="s">
        <v>22</v>
      </c>
      <c r="D143" s="57" t="s">
        <v>28</v>
      </c>
      <c r="E143" s="57" t="s">
        <v>85</v>
      </c>
      <c r="F143" s="57" t="s">
        <v>42</v>
      </c>
      <c r="G143" s="93">
        <f t="shared" si="10"/>
        <v>0</v>
      </c>
      <c r="H143" s="93">
        <f t="shared" si="10"/>
        <v>0</v>
      </c>
    </row>
    <row r="144" spans="1:8" ht="25.5" x14ac:dyDescent="0.2">
      <c r="A144" s="19" t="s">
        <v>5</v>
      </c>
      <c r="B144" s="36" t="s">
        <v>71</v>
      </c>
      <c r="C144" s="20" t="s">
        <v>22</v>
      </c>
      <c r="D144" s="20" t="s">
        <v>28</v>
      </c>
      <c r="E144" s="20" t="s">
        <v>86</v>
      </c>
      <c r="F144" s="20" t="s">
        <v>42</v>
      </c>
      <c r="G144" s="99">
        <f t="shared" si="10"/>
        <v>0</v>
      </c>
      <c r="H144" s="99">
        <f t="shared" si="10"/>
        <v>0</v>
      </c>
    </row>
    <row r="145" spans="1:12" s="63" customFormat="1" ht="13.5" customHeight="1" x14ac:dyDescent="0.2">
      <c r="A145" s="24" t="s">
        <v>118</v>
      </c>
      <c r="B145" s="62" t="s">
        <v>71</v>
      </c>
      <c r="C145" s="21" t="s">
        <v>22</v>
      </c>
      <c r="D145" s="21" t="s">
        <v>28</v>
      </c>
      <c r="E145" s="21" t="s">
        <v>104</v>
      </c>
      <c r="F145" s="21" t="s">
        <v>42</v>
      </c>
      <c r="G145" s="97">
        <f t="shared" si="10"/>
        <v>0</v>
      </c>
      <c r="H145" s="97">
        <f t="shared" si="10"/>
        <v>0</v>
      </c>
    </row>
    <row r="146" spans="1:12" ht="13.5" customHeight="1" x14ac:dyDescent="0.2">
      <c r="A146" s="75" t="s">
        <v>8</v>
      </c>
      <c r="B146" s="38" t="s">
        <v>71</v>
      </c>
      <c r="C146" s="18" t="s">
        <v>22</v>
      </c>
      <c r="D146" s="18" t="s">
        <v>28</v>
      </c>
      <c r="E146" s="18" t="s">
        <v>104</v>
      </c>
      <c r="F146" s="18" t="s">
        <v>69</v>
      </c>
      <c r="G146" s="99">
        <v>0</v>
      </c>
      <c r="H146" s="99">
        <v>0</v>
      </c>
    </row>
    <row r="147" spans="1:12" ht="78.75" x14ac:dyDescent="0.2">
      <c r="A147" s="12" t="s">
        <v>18</v>
      </c>
      <c r="B147" s="51" t="s">
        <v>71</v>
      </c>
      <c r="C147" s="28" t="s">
        <v>1</v>
      </c>
      <c r="D147" s="28" t="s">
        <v>41</v>
      </c>
      <c r="E147" s="28" t="s">
        <v>83</v>
      </c>
      <c r="F147" s="28" t="s">
        <v>42</v>
      </c>
      <c r="G147" s="112">
        <f t="shared" ref="G147:H149" si="11">G148</f>
        <v>93.96</v>
      </c>
      <c r="H147" s="112">
        <f t="shared" si="11"/>
        <v>0</v>
      </c>
    </row>
    <row r="148" spans="1:12" ht="28.5" x14ac:dyDescent="0.2">
      <c r="A148" s="22" t="s">
        <v>19</v>
      </c>
      <c r="B148" s="39" t="s">
        <v>71</v>
      </c>
      <c r="C148" s="30" t="s">
        <v>1</v>
      </c>
      <c r="D148" s="30" t="s">
        <v>48</v>
      </c>
      <c r="E148" s="23" t="s">
        <v>83</v>
      </c>
      <c r="F148" s="30" t="s">
        <v>42</v>
      </c>
      <c r="G148" s="91">
        <f t="shared" si="11"/>
        <v>93.96</v>
      </c>
      <c r="H148" s="91">
        <f t="shared" si="11"/>
        <v>0</v>
      </c>
    </row>
    <row r="149" spans="1:12" ht="30" x14ac:dyDescent="0.2">
      <c r="A149" s="52" t="s">
        <v>13</v>
      </c>
      <c r="B149" s="55" t="s">
        <v>71</v>
      </c>
      <c r="C149" s="54" t="s">
        <v>1</v>
      </c>
      <c r="D149" s="54" t="s">
        <v>48</v>
      </c>
      <c r="E149" s="33" t="s">
        <v>84</v>
      </c>
      <c r="F149" s="33" t="s">
        <v>42</v>
      </c>
      <c r="G149" s="92">
        <f t="shared" si="11"/>
        <v>93.96</v>
      </c>
      <c r="H149" s="92">
        <f t="shared" si="11"/>
        <v>0</v>
      </c>
    </row>
    <row r="150" spans="1:12" ht="45" x14ac:dyDescent="0.2">
      <c r="A150" s="56" t="s">
        <v>4</v>
      </c>
      <c r="B150" s="58" t="s">
        <v>71</v>
      </c>
      <c r="C150" s="59" t="s">
        <v>1</v>
      </c>
      <c r="D150" s="59" t="s">
        <v>48</v>
      </c>
      <c r="E150" s="57" t="s">
        <v>85</v>
      </c>
      <c r="F150" s="59" t="s">
        <v>42</v>
      </c>
      <c r="G150" s="93">
        <f>G152</f>
        <v>93.96</v>
      </c>
      <c r="H150" s="93">
        <f>H152</f>
        <v>0</v>
      </c>
    </row>
    <row r="151" spans="1:12" ht="25.5" x14ac:dyDescent="0.2">
      <c r="A151" s="19" t="s">
        <v>5</v>
      </c>
      <c r="B151" s="62" t="s">
        <v>71</v>
      </c>
      <c r="C151" s="25" t="s">
        <v>1</v>
      </c>
      <c r="D151" s="25" t="s">
        <v>48</v>
      </c>
      <c r="E151" s="20" t="s">
        <v>86</v>
      </c>
      <c r="F151" s="25" t="s">
        <v>42</v>
      </c>
      <c r="G151" s="94">
        <f>G152</f>
        <v>93.96</v>
      </c>
      <c r="H151" s="94">
        <f>H152</f>
        <v>0</v>
      </c>
    </row>
    <row r="152" spans="1:12" s="46" customFormat="1" ht="13.5" x14ac:dyDescent="0.2">
      <c r="A152" s="16" t="s">
        <v>117</v>
      </c>
      <c r="B152" s="62" t="s">
        <v>71</v>
      </c>
      <c r="C152" s="26" t="s">
        <v>1</v>
      </c>
      <c r="D152" s="26" t="s">
        <v>48</v>
      </c>
      <c r="E152" s="21" t="s">
        <v>105</v>
      </c>
      <c r="F152" s="26" t="s">
        <v>42</v>
      </c>
      <c r="G152" s="97">
        <f>G153</f>
        <v>93.96</v>
      </c>
      <c r="H152" s="97">
        <f>H153</f>
        <v>0</v>
      </c>
    </row>
    <row r="153" spans="1:12" ht="13.5" thickBot="1" x14ac:dyDescent="0.25">
      <c r="A153" s="76" t="s">
        <v>9</v>
      </c>
      <c r="B153" s="77" t="s">
        <v>71</v>
      </c>
      <c r="C153" s="78" t="s">
        <v>1</v>
      </c>
      <c r="D153" s="78" t="s">
        <v>48</v>
      </c>
      <c r="E153" s="79" t="s">
        <v>105</v>
      </c>
      <c r="F153" s="78" t="s">
        <v>70</v>
      </c>
      <c r="G153" s="113">
        <v>93.96</v>
      </c>
      <c r="H153" s="113">
        <v>0</v>
      </c>
      <c r="J153" s="15"/>
      <c r="K153" s="15"/>
      <c r="L153" s="15"/>
    </row>
    <row r="154" spans="1:12" x14ac:dyDescent="0.2">
      <c r="A154" s="40"/>
      <c r="B154" s="41"/>
      <c r="C154" s="42"/>
      <c r="D154" s="42"/>
      <c r="E154" s="42"/>
      <c r="F154" s="42"/>
      <c r="G154" s="114"/>
    </row>
    <row r="155" spans="1:12" ht="14.25" x14ac:dyDescent="0.2">
      <c r="A155" s="2"/>
      <c r="B155" s="43"/>
      <c r="E155" s="345"/>
      <c r="F155" s="345"/>
    </row>
    <row r="156" spans="1:12" x14ac:dyDescent="0.2">
      <c r="B156" s="44"/>
    </row>
    <row r="157" spans="1:12" x14ac:dyDescent="0.2">
      <c r="B157" s="45"/>
    </row>
    <row r="158" spans="1:12" x14ac:dyDescent="0.2">
      <c r="B158" s="41"/>
    </row>
    <row r="159" spans="1:12" x14ac:dyDescent="0.2">
      <c r="B159" s="41"/>
    </row>
    <row r="160" spans="1:12" x14ac:dyDescent="0.2">
      <c r="B160" s="41"/>
    </row>
    <row r="161" spans="2:2" x14ac:dyDescent="0.2">
      <c r="B161" s="41"/>
    </row>
    <row r="162" spans="2:2" x14ac:dyDescent="0.2">
      <c r="B162" s="41"/>
    </row>
  </sheetData>
  <autoFilter ref="A1:G164"/>
  <mergeCells count="6">
    <mergeCell ref="E155:F155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76" fitToHeight="3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opLeftCell="A36" workbookViewId="0">
      <selection activeCell="B4" sqref="B4:C4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347" t="s">
        <v>375</v>
      </c>
      <c r="C1" s="347"/>
      <c r="D1" s="164"/>
      <c r="E1" s="164"/>
      <c r="F1" s="164"/>
    </row>
    <row r="2" spans="1:13" ht="15.75" x14ac:dyDescent="0.25">
      <c r="B2" s="347" t="s">
        <v>82</v>
      </c>
      <c r="C2" s="347"/>
      <c r="D2" s="164"/>
      <c r="E2" s="164"/>
      <c r="F2" s="164"/>
    </row>
    <row r="3" spans="1:13" ht="40.5" customHeight="1" x14ac:dyDescent="0.2">
      <c r="B3" s="334" t="s">
        <v>199</v>
      </c>
      <c r="C3" s="334"/>
      <c r="D3" s="165"/>
      <c r="E3" s="165"/>
      <c r="F3" s="165"/>
      <c r="G3" s="165"/>
      <c r="H3" s="165"/>
      <c r="I3" s="165"/>
      <c r="J3" s="165"/>
      <c r="K3" s="165"/>
      <c r="L3" s="165"/>
      <c r="M3" s="283"/>
    </row>
    <row r="4" spans="1:13" ht="15.75" customHeight="1" x14ac:dyDescent="0.25">
      <c r="B4" s="347" t="s">
        <v>434</v>
      </c>
      <c r="C4" s="347"/>
      <c r="D4" s="164"/>
      <c r="E4" s="164"/>
      <c r="F4" s="164"/>
    </row>
    <row r="5" spans="1:13" ht="16.5" hidden="1" customHeight="1" x14ac:dyDescent="0.25">
      <c r="B5" s="284"/>
      <c r="C5" s="284"/>
      <c r="D5" s="164"/>
      <c r="E5" s="164"/>
      <c r="F5" s="164"/>
    </row>
    <row r="6" spans="1:13" ht="30.75" customHeight="1" x14ac:dyDescent="0.25">
      <c r="A6" s="348" t="s">
        <v>376</v>
      </c>
      <c r="B6" s="348"/>
      <c r="C6" s="348"/>
      <c r="D6" s="285"/>
      <c r="E6" s="285"/>
      <c r="F6" s="285"/>
    </row>
    <row r="7" spans="1:13" ht="30.75" customHeight="1" thickBot="1" x14ac:dyDescent="0.3">
      <c r="A7" s="286"/>
      <c r="B7" s="286"/>
      <c r="C7" s="286"/>
      <c r="D7" s="285"/>
      <c r="E7" s="285"/>
      <c r="F7" s="285"/>
    </row>
    <row r="8" spans="1:13" ht="18" customHeight="1" x14ac:dyDescent="0.2">
      <c r="A8" s="349" t="s">
        <v>377</v>
      </c>
      <c r="B8" s="351" t="s">
        <v>378</v>
      </c>
      <c r="C8" s="351" t="s">
        <v>379</v>
      </c>
      <c r="D8" s="346"/>
      <c r="E8" s="346"/>
      <c r="F8" s="346"/>
      <c r="G8" s="346"/>
      <c r="H8" s="287"/>
    </row>
    <row r="9" spans="1:13" ht="14.25" customHeight="1" thickBot="1" x14ac:dyDescent="0.25">
      <c r="A9" s="350"/>
      <c r="B9" s="352"/>
      <c r="C9" s="352"/>
      <c r="D9" s="288"/>
      <c r="E9" s="288"/>
      <c r="F9" s="288"/>
      <c r="G9" s="288"/>
      <c r="H9" s="287"/>
    </row>
    <row r="10" spans="1:13" x14ac:dyDescent="0.2">
      <c r="A10" s="289">
        <v>1</v>
      </c>
      <c r="B10" s="290">
        <v>3</v>
      </c>
      <c r="C10" s="291">
        <v>4</v>
      </c>
      <c r="D10" s="288"/>
      <c r="E10" s="288"/>
      <c r="F10" s="288"/>
      <c r="G10" s="288"/>
      <c r="H10" s="287"/>
    </row>
    <row r="11" spans="1:13" ht="24.75" customHeight="1" x14ac:dyDescent="0.2">
      <c r="A11" s="292" t="s">
        <v>380</v>
      </c>
      <c r="B11" s="293"/>
      <c r="C11" s="294">
        <f>C30+C25+C19+C12</f>
        <v>1168.26</v>
      </c>
      <c r="D11" s="295"/>
      <c r="E11" s="296"/>
      <c r="F11" s="297"/>
      <c r="G11" s="296"/>
      <c r="H11" s="287"/>
    </row>
    <row r="12" spans="1:13" ht="24.75" customHeight="1" x14ac:dyDescent="0.2">
      <c r="A12" s="292" t="s">
        <v>381</v>
      </c>
      <c r="B12" s="298" t="s">
        <v>382</v>
      </c>
      <c r="C12" s="294">
        <f>C13+C16</f>
        <v>294.92</v>
      </c>
      <c r="D12" s="299"/>
      <c r="E12" s="296"/>
      <c r="F12" s="297"/>
      <c r="G12" s="296"/>
      <c r="H12" s="287"/>
    </row>
    <row r="13" spans="1:13" ht="24.75" customHeight="1" x14ac:dyDescent="0.2">
      <c r="A13" s="292" t="s">
        <v>383</v>
      </c>
      <c r="B13" s="298" t="s">
        <v>384</v>
      </c>
      <c r="C13" s="294">
        <f>C14</f>
        <v>294.92</v>
      </c>
      <c r="D13" s="299"/>
      <c r="E13" s="296"/>
      <c r="F13" s="297"/>
      <c r="G13" s="296"/>
      <c r="H13" s="287"/>
    </row>
    <row r="14" spans="1:13" ht="28.5" customHeight="1" x14ac:dyDescent="0.2">
      <c r="A14" s="300" t="s">
        <v>385</v>
      </c>
      <c r="B14" s="301" t="s">
        <v>386</v>
      </c>
      <c r="C14" s="302">
        <f>C15</f>
        <v>294.92</v>
      </c>
      <c r="D14" s="299"/>
      <c r="E14" s="296"/>
      <c r="F14" s="297"/>
      <c r="G14" s="296"/>
      <c r="H14" s="287"/>
    </row>
    <row r="15" spans="1:13" ht="38.25" customHeight="1" x14ac:dyDescent="0.2">
      <c r="A15" s="300" t="s">
        <v>387</v>
      </c>
      <c r="B15" s="301" t="s">
        <v>388</v>
      </c>
      <c r="C15" s="302">
        <v>294.92</v>
      </c>
      <c r="D15" s="299"/>
      <c r="E15" s="296"/>
      <c r="F15" s="297"/>
      <c r="G15" s="296"/>
      <c r="H15" s="287"/>
    </row>
    <row r="16" spans="1:13" ht="24.75" hidden="1" customHeight="1" x14ac:dyDescent="0.2">
      <c r="A16" s="292" t="s">
        <v>389</v>
      </c>
      <c r="B16" s="298" t="s">
        <v>390</v>
      </c>
      <c r="C16" s="303">
        <f>C17</f>
        <v>0</v>
      </c>
      <c r="D16" s="299"/>
      <c r="E16" s="296"/>
      <c r="F16" s="297"/>
      <c r="G16" s="296"/>
      <c r="H16" s="287"/>
    </row>
    <row r="17" spans="1:8" ht="24.75" hidden="1" customHeight="1" x14ac:dyDescent="0.2">
      <c r="A17" s="300" t="s">
        <v>385</v>
      </c>
      <c r="B17" s="304" t="s">
        <v>391</v>
      </c>
      <c r="C17" s="305">
        <f>C18</f>
        <v>0</v>
      </c>
      <c r="D17" s="299"/>
      <c r="E17" s="296"/>
      <c r="F17" s="297"/>
      <c r="G17" s="296"/>
      <c r="H17" s="287"/>
    </row>
    <row r="18" spans="1:8" ht="24.75" hidden="1" customHeight="1" x14ac:dyDescent="0.2">
      <c r="A18" s="300" t="s">
        <v>392</v>
      </c>
      <c r="B18" s="304" t="s">
        <v>393</v>
      </c>
      <c r="C18" s="305">
        <v>0</v>
      </c>
      <c r="D18" s="299"/>
      <c r="E18" s="296"/>
      <c r="F18" s="297"/>
      <c r="G18" s="296"/>
      <c r="H18" s="287"/>
    </row>
    <row r="19" spans="1:8" ht="41.25" customHeight="1" x14ac:dyDescent="0.2">
      <c r="A19" s="306" t="s">
        <v>394</v>
      </c>
      <c r="B19" s="307" t="s">
        <v>395</v>
      </c>
      <c r="C19" s="308">
        <f>C20</f>
        <v>0</v>
      </c>
      <c r="D19" s="299"/>
      <c r="E19" s="296"/>
      <c r="F19" s="297"/>
      <c r="G19" s="296"/>
      <c r="H19" s="287"/>
    </row>
    <row r="20" spans="1:8" ht="39.75" customHeight="1" x14ac:dyDescent="0.2">
      <c r="A20" s="292" t="s">
        <v>396</v>
      </c>
      <c r="B20" s="298" t="s">
        <v>397</v>
      </c>
      <c r="C20" s="294">
        <f>C21+C23</f>
        <v>0</v>
      </c>
      <c r="D20" s="236"/>
      <c r="E20" s="237"/>
      <c r="F20" s="237"/>
      <c r="G20" s="237"/>
      <c r="H20" s="287"/>
    </row>
    <row r="21" spans="1:8" ht="39" hidden="1" customHeight="1" x14ac:dyDescent="0.2">
      <c r="A21" s="309" t="s">
        <v>398</v>
      </c>
      <c r="B21" s="310" t="s">
        <v>399</v>
      </c>
      <c r="C21" s="311">
        <f>C22</f>
        <v>0</v>
      </c>
      <c r="D21" s="236"/>
      <c r="E21" s="237"/>
      <c r="F21" s="237"/>
      <c r="G21" s="237"/>
      <c r="H21" s="287"/>
    </row>
    <row r="22" spans="1:8" ht="38.25" hidden="1" customHeight="1" x14ac:dyDescent="0.2">
      <c r="A22" s="300" t="s">
        <v>400</v>
      </c>
      <c r="B22" s="304" t="s">
        <v>401</v>
      </c>
      <c r="C22" s="305">
        <v>0</v>
      </c>
      <c r="D22" s="236"/>
      <c r="E22" s="237"/>
      <c r="F22" s="237"/>
      <c r="G22" s="237"/>
      <c r="H22" s="287"/>
    </row>
    <row r="23" spans="1:8" ht="50.25" customHeight="1" x14ac:dyDescent="0.2">
      <c r="A23" s="309" t="s">
        <v>402</v>
      </c>
      <c r="B23" s="310" t="s">
        <v>403</v>
      </c>
      <c r="C23" s="312">
        <f>C24</f>
        <v>0</v>
      </c>
      <c r="D23" s="236"/>
      <c r="E23" s="237"/>
      <c r="F23" s="237"/>
      <c r="G23" s="237"/>
      <c r="H23" s="287"/>
    </row>
    <row r="24" spans="1:8" ht="50.25" customHeight="1" x14ac:dyDescent="0.2">
      <c r="A24" s="300" t="s">
        <v>404</v>
      </c>
      <c r="B24" s="301" t="s">
        <v>405</v>
      </c>
      <c r="C24" s="302">
        <v>0</v>
      </c>
      <c r="D24" s="236"/>
      <c r="E24" s="237"/>
      <c r="F24" s="237"/>
      <c r="G24" s="237"/>
      <c r="H24" s="287"/>
    </row>
    <row r="25" spans="1:8" ht="21" hidden="1" customHeight="1" x14ac:dyDescent="0.2">
      <c r="A25" s="292" t="s">
        <v>406</v>
      </c>
      <c r="B25" s="298" t="s">
        <v>407</v>
      </c>
      <c r="C25" s="303">
        <f>C26</f>
        <v>0</v>
      </c>
      <c r="D25" s="288"/>
      <c r="E25" s="288"/>
      <c r="F25" s="288"/>
      <c r="G25" s="288"/>
      <c r="H25" s="287"/>
    </row>
    <row r="26" spans="1:8" ht="26.25" hidden="1" customHeight="1" x14ac:dyDescent="0.2">
      <c r="A26" s="313" t="s">
        <v>408</v>
      </c>
      <c r="B26" s="304" t="s">
        <v>409</v>
      </c>
      <c r="C26" s="314">
        <f>C27</f>
        <v>0</v>
      </c>
      <c r="D26" s="239"/>
      <c r="E26" s="239"/>
      <c r="F26" s="239"/>
      <c r="G26" s="239"/>
      <c r="H26" s="287"/>
    </row>
    <row r="27" spans="1:8" ht="24.75" hidden="1" customHeight="1" x14ac:dyDescent="0.2">
      <c r="A27" s="313" t="s">
        <v>410</v>
      </c>
      <c r="B27" s="304" t="s">
        <v>411</v>
      </c>
      <c r="C27" s="314">
        <f>C28+C29</f>
        <v>0</v>
      </c>
      <c r="D27" s="239"/>
      <c r="E27" s="239"/>
      <c r="F27" s="239"/>
      <c r="G27" s="239"/>
      <c r="H27" s="287"/>
    </row>
    <row r="28" spans="1:8" ht="20.25" hidden="1" customHeight="1" x14ac:dyDescent="0.2">
      <c r="A28" s="313" t="s">
        <v>412</v>
      </c>
      <c r="B28" s="304" t="s">
        <v>413</v>
      </c>
      <c r="C28" s="314"/>
      <c r="D28" s="239"/>
      <c r="E28" s="315"/>
      <c r="F28" s="239"/>
      <c r="G28" s="239"/>
      <c r="H28" s="316"/>
    </row>
    <row r="29" spans="1:8" ht="30.75" hidden="1" customHeight="1" x14ac:dyDescent="0.2">
      <c r="A29" s="313" t="s">
        <v>414</v>
      </c>
      <c r="B29" s="304" t="s">
        <v>415</v>
      </c>
      <c r="C29" s="314">
        <v>0</v>
      </c>
      <c r="D29" s="239"/>
      <c r="E29" s="315"/>
      <c r="F29" s="239"/>
      <c r="G29" s="239"/>
      <c r="H29" s="316"/>
    </row>
    <row r="30" spans="1:8" ht="27" customHeight="1" x14ac:dyDescent="0.2">
      <c r="A30" s="317" t="s">
        <v>416</v>
      </c>
      <c r="B30" s="318" t="s">
        <v>417</v>
      </c>
      <c r="C30" s="319">
        <f>C31+C35</f>
        <v>873.34</v>
      </c>
      <c r="D30" s="237"/>
      <c r="E30" s="320"/>
      <c r="F30" s="320"/>
      <c r="G30" s="237"/>
      <c r="H30" s="287"/>
    </row>
    <row r="31" spans="1:8" ht="18.75" customHeight="1" x14ac:dyDescent="0.2">
      <c r="A31" s="321" t="s">
        <v>418</v>
      </c>
      <c r="B31" s="310" t="s">
        <v>419</v>
      </c>
      <c r="C31" s="312">
        <f>C32</f>
        <v>-26914.44</v>
      </c>
      <c r="D31" s="288"/>
      <c r="E31" s="288"/>
      <c r="F31" s="288"/>
      <c r="G31" s="288"/>
      <c r="H31" s="287"/>
    </row>
    <row r="32" spans="1:8" ht="15" customHeight="1" x14ac:dyDescent="0.2">
      <c r="A32" s="322" t="s">
        <v>420</v>
      </c>
      <c r="B32" s="301" t="s">
        <v>421</v>
      </c>
      <c r="C32" s="323">
        <f>C33</f>
        <v>-26914.44</v>
      </c>
      <c r="D32" s="239"/>
      <c r="E32" s="239"/>
      <c r="F32" s="239"/>
      <c r="G32" s="239"/>
      <c r="H32" s="287"/>
    </row>
    <row r="33" spans="1:8" ht="25.5" x14ac:dyDescent="0.2">
      <c r="A33" s="313" t="s">
        <v>422</v>
      </c>
      <c r="B33" s="301" t="s">
        <v>423</v>
      </c>
      <c r="C33" s="323">
        <f>C34</f>
        <v>-26914.44</v>
      </c>
      <c r="D33" s="239"/>
      <c r="E33" s="239"/>
      <c r="F33" s="239"/>
      <c r="G33" s="239"/>
      <c r="H33" s="287"/>
    </row>
    <row r="34" spans="1:8" ht="25.5" x14ac:dyDescent="0.2">
      <c r="A34" s="313" t="s">
        <v>424</v>
      </c>
      <c r="B34" s="301" t="s">
        <v>425</v>
      </c>
      <c r="C34" s="323">
        <f>-('прил№1 '!C94+'прил №9'!C15)</f>
        <v>-26914.44</v>
      </c>
      <c r="D34" s="239"/>
      <c r="E34" s="239"/>
      <c r="F34" s="239"/>
      <c r="G34" s="239"/>
      <c r="H34" s="316"/>
    </row>
    <row r="35" spans="1:8" ht="18" customHeight="1" x14ac:dyDescent="0.2">
      <c r="A35" s="321" t="s">
        <v>426</v>
      </c>
      <c r="B35" s="310" t="s">
        <v>427</v>
      </c>
      <c r="C35" s="312">
        <f>C36</f>
        <v>27787.78</v>
      </c>
      <c r="D35" s="237"/>
      <c r="E35" s="237"/>
      <c r="F35" s="237"/>
      <c r="G35" s="237"/>
      <c r="H35" s="287"/>
    </row>
    <row r="36" spans="1:8" ht="15.75" customHeight="1" x14ac:dyDescent="0.2">
      <c r="A36" s="322" t="s">
        <v>428</v>
      </c>
      <c r="B36" s="301" t="s">
        <v>429</v>
      </c>
      <c r="C36" s="323">
        <f>C37</f>
        <v>27787.78</v>
      </c>
      <c r="D36" s="234"/>
      <c r="E36" s="234"/>
      <c r="F36" s="234"/>
      <c r="G36" s="234"/>
      <c r="H36" s="287"/>
    </row>
    <row r="37" spans="1:8" ht="27" customHeight="1" x14ac:dyDescent="0.2">
      <c r="A37" s="313" t="s">
        <v>430</v>
      </c>
      <c r="B37" s="301" t="s">
        <v>431</v>
      </c>
      <c r="C37" s="323">
        <f>C38</f>
        <v>27787.78</v>
      </c>
      <c r="D37" s="234"/>
      <c r="E37" s="234"/>
      <c r="F37" s="234"/>
      <c r="G37" s="234"/>
      <c r="H37" s="287"/>
    </row>
    <row r="38" spans="1:8" ht="30" customHeight="1" thickBot="1" x14ac:dyDescent="0.25">
      <c r="A38" s="324" t="s">
        <v>432</v>
      </c>
      <c r="B38" s="325" t="s">
        <v>433</v>
      </c>
      <c r="C38" s="326">
        <f>'Прил №7'!G12</f>
        <v>27787.78</v>
      </c>
      <c r="D38" s="239"/>
      <c r="E38" s="239"/>
      <c r="F38" s="239"/>
      <c r="G38" s="239"/>
      <c r="H38" s="287"/>
    </row>
    <row r="39" spans="1:8" ht="24" customHeight="1" x14ac:dyDescent="0.2">
      <c r="A39" s="327"/>
      <c r="B39" s="328"/>
      <c r="C39" s="234"/>
      <c r="D39" s="239"/>
      <c r="E39" s="239"/>
      <c r="F39" s="239"/>
      <c r="G39" s="239"/>
      <c r="H39" s="287"/>
    </row>
    <row r="40" spans="1:8" ht="24" customHeight="1" x14ac:dyDescent="0.2">
      <c r="A40" s="327"/>
      <c r="B40" s="328"/>
      <c r="C40" s="234"/>
      <c r="D40" s="239"/>
      <c r="E40" s="239"/>
      <c r="F40" s="239"/>
      <c r="G40" s="239"/>
      <c r="H40" s="287"/>
    </row>
    <row r="41" spans="1:8" ht="24" customHeight="1" x14ac:dyDescent="0.2">
      <c r="A41" s="165"/>
      <c r="B41" s="330"/>
      <c r="C41" s="330"/>
      <c r="D41" s="288"/>
      <c r="E41" s="288"/>
    </row>
  </sheetData>
  <mergeCells count="10">
    <mergeCell ref="D8:G8"/>
    <mergeCell ref="B41:C41"/>
    <mergeCell ref="B1:C1"/>
    <mergeCell ref="B2:C2"/>
    <mergeCell ref="B3:C3"/>
    <mergeCell ref="B4:C4"/>
    <mergeCell ref="A6:C6"/>
    <mergeCell ref="A8:A9"/>
    <mergeCell ref="B8:B9"/>
    <mergeCell ref="C8:C9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прил№1 </vt:lpstr>
      <vt:lpstr>Прил №5</vt:lpstr>
      <vt:lpstr>Прил №6,</vt:lpstr>
      <vt:lpstr>Прил №7</vt:lpstr>
      <vt:lpstr>Прил №8</vt:lpstr>
      <vt:lpstr>прил №9</vt:lpstr>
      <vt:lpstr>'Прил №5'!Заголовки_для_печати</vt:lpstr>
      <vt:lpstr>'Прил №6,'!Заголовки_для_печати</vt:lpstr>
      <vt:lpstr>'Прил №7'!Заголовки_для_печати</vt:lpstr>
      <vt:lpstr>'Прил №8'!Заголовки_для_печати</vt:lpstr>
      <vt:lpstr>'Прил №5'!Область_печати</vt:lpstr>
      <vt:lpstr>'Прил №6,'!Область_печати</vt:lpstr>
      <vt:lpstr>'Прил №8'!Область_печати</vt:lpstr>
      <vt:lpstr>'прил№1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2020-07-29T02:25:53Z</cp:lastPrinted>
  <dcterms:created xsi:type="dcterms:W3CDTF">2007-03-15T07:53:30Z</dcterms:created>
  <dcterms:modified xsi:type="dcterms:W3CDTF">2020-08-05T04:53:47Z</dcterms:modified>
</cp:coreProperties>
</file>