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чий Стол\ДУМА РМО\Дума 2020\декабрь\Бюджет 2021-2023 гг\"/>
    </mc:Choice>
  </mc:AlternateContent>
  <bookViews>
    <workbookView xWindow="240" yWindow="375" windowWidth="14955" windowHeight="8445" firstSheet="4" activeTab="14"/>
  </bookViews>
  <sheets>
    <sheet name="НАДО В 2021" sheetId="48" r:id="rId1"/>
    <sheet name="прил№1 " sheetId="20" r:id="rId2"/>
    <sheet name="прил№2" sheetId="37" r:id="rId3"/>
    <sheet name="прил №3 " sheetId="46" r:id="rId4"/>
    <sheet name="прил №4" sheetId="26" r:id="rId5"/>
    <sheet name="Прил №5" sheetId="34" r:id="rId6"/>
    <sheet name="Прил №6" sheetId="38" r:id="rId7"/>
    <sheet name="Прил №7" sheetId="36" r:id="rId8"/>
    <sheet name="Прил №8" sheetId="42" r:id="rId9"/>
    <sheet name="прил №9" sheetId="13" r:id="rId10"/>
    <sheet name="прил №10" sheetId="40" r:id="rId11"/>
    <sheet name="прил№11" sheetId="27" r:id="rId12"/>
    <sheet name="прил№12" sheetId="41" r:id="rId13"/>
    <sheet name="прил №13" sheetId="44" r:id="rId14"/>
    <sheet name="прил №14" sheetId="45" r:id="rId15"/>
  </sheets>
  <definedNames>
    <definedName name="_xlnm._FilterDatabase" localSheetId="5" hidden="1">'Прил №5'!$A$1:$E$43</definedName>
    <definedName name="_xlnm._FilterDatabase" localSheetId="6" hidden="1">'Прил №6'!$A$1:$F$46</definedName>
    <definedName name="_xlnm._FilterDatabase" localSheetId="7" hidden="1">'Прил №7'!$A$1:$G$149</definedName>
    <definedName name="_xlnm._FilterDatabase" localSheetId="8" hidden="1">'Прил №8'!$A$1:$G$157</definedName>
    <definedName name="_xlnm._FilterDatabase" localSheetId="11" hidden="1">прил№11!$A$14:$H$14</definedName>
    <definedName name="_xlnm._FilterDatabase" localSheetId="12" hidden="1">прил№12!$A$14:$H$14</definedName>
    <definedName name="Z_0AF9E072_5E37_455B_ADE4_7E2B7FA8BB13_.wvu.FilterData" localSheetId="11" hidden="1">прил№11!$A$13:$H$21</definedName>
    <definedName name="Z_0AF9E072_5E37_455B_ADE4_7E2B7FA8BB13_.wvu.FilterData" localSheetId="12" hidden="1">прил№12!$A$13:$H$21</definedName>
    <definedName name="Z_10C76100_F69A_45E1_BB9B_3F5F42E0FF3C_.wvu.FilterData" localSheetId="11" hidden="1">прил№11!$A$13:$H$13</definedName>
    <definedName name="Z_10C76100_F69A_45E1_BB9B_3F5F42E0FF3C_.wvu.FilterData" localSheetId="12" hidden="1">прил№12!$A$13:$H$13</definedName>
    <definedName name="Z_13503C3E_FF26_4B7F_8576_E093489E8D2F_.wvu.FilterData" localSheetId="11" hidden="1">прил№11!$A$13:$H$21</definedName>
    <definedName name="Z_13503C3E_FF26_4B7F_8576_E093489E8D2F_.wvu.FilterData" localSheetId="12" hidden="1">прил№12!$A$13:$H$21</definedName>
    <definedName name="Z_14D996EE_C5D8_4465_B82E_DDD49E2537A7_.wvu.FilterData" localSheetId="11" hidden="1">прил№11!$A$13:$H$21</definedName>
    <definedName name="Z_14D996EE_C5D8_4465_B82E_DDD49E2537A7_.wvu.FilterData" localSheetId="12" hidden="1">прил№12!$A$13:$H$21</definedName>
    <definedName name="Z_1842682A_39C6_4D01_A9A0_8BAF96569867_.wvu.FilterData" localSheetId="11" hidden="1">прил№11!$A$13:$H$13</definedName>
    <definedName name="Z_1842682A_39C6_4D01_A9A0_8BAF96569867_.wvu.FilterData" localSheetId="12" hidden="1">прил№12!$A$13:$H$13</definedName>
    <definedName name="Z_1ED6DF52_98C7_4039_A56A_A899D622016B_.wvu.FilterData" localSheetId="11" hidden="1">прил№11!$A$13:$H$21</definedName>
    <definedName name="Z_1ED6DF52_98C7_4039_A56A_A899D622016B_.wvu.FilterData" localSheetId="12" hidden="1">прил№12!$A$13:$H$21</definedName>
    <definedName name="Z_2E93115A_02B2_4A42_9927_E7165189870F_.wvu.FilterData" localSheetId="11" hidden="1">прил№11!$A$13:$H$21</definedName>
    <definedName name="Z_2E93115A_02B2_4A42_9927_E7165189870F_.wvu.FilterData" localSheetId="12" hidden="1">прил№12!$A$13:$H$21</definedName>
    <definedName name="Z_3B7DD4C6_1E38_4475_ACE8_FC83A7116991_.wvu.FilterData" localSheetId="11" hidden="1">прил№11!$A$13:$H$13</definedName>
    <definedName name="Z_3B7DD4C6_1E38_4475_ACE8_FC83A7116991_.wvu.FilterData" localSheetId="12" hidden="1">прил№12!$A$13:$H$13</definedName>
    <definedName name="Z_3F52A406_3223_4E69_8147_AD48E487E997_.wvu.FilterData" localSheetId="11" hidden="1">прил№11!$A$13:$H$21</definedName>
    <definedName name="Z_3F52A406_3223_4E69_8147_AD48E487E997_.wvu.FilterData" localSheetId="12" hidden="1">прил№12!$A$13:$H$21</definedName>
    <definedName name="Z_552C7276_7A75_42AA_A600_4E25DDD3C5D3_.wvu.FilterData" localSheetId="11" hidden="1">прил№11!$A$13:$H$21</definedName>
    <definedName name="Z_552C7276_7A75_42AA_A600_4E25DDD3C5D3_.wvu.FilterData" localSheetId="12" hidden="1">прил№12!$A$13:$H$21</definedName>
    <definedName name="Z_552C7276_7A75_42AA_A600_4E25DDD3C5D3_.wvu.PrintTitles" localSheetId="11" hidden="1">прил№11!$12:$13</definedName>
    <definedName name="Z_552C7276_7A75_42AA_A600_4E25DDD3C5D3_.wvu.PrintTitles" localSheetId="12" hidden="1">прил№12!$12:$13</definedName>
    <definedName name="Z_56CAC61F_E7BA_4492_BB99_265FCA1A7787_.wvu.FilterData" localSheetId="11" hidden="1">прил№11!$A$23:$H$23</definedName>
    <definedName name="Z_56CAC61F_E7BA_4492_BB99_265FCA1A7787_.wvu.FilterData" localSheetId="12" hidden="1">прил№12!$A$23:$H$23</definedName>
    <definedName name="Z_57CE9075_954C_4A4A_B0A5_E2E068BFD7C2_.wvu.FilterData" localSheetId="11" hidden="1">прил№11!$A$23:$H$23</definedName>
    <definedName name="Z_57CE9075_954C_4A4A_B0A5_E2E068BFD7C2_.wvu.FilterData" localSheetId="12" hidden="1">прил№12!$A$23:$H$23</definedName>
    <definedName name="Z_598BD13F_ED6F_4470_B667_F7736F14B9C9_.wvu.FilterData" localSheetId="11" hidden="1">прил№11!$A$13:$H$21</definedName>
    <definedName name="Z_598BD13F_ED6F_4470_B667_F7736F14B9C9_.wvu.FilterData" localSheetId="12" hidden="1">прил№12!$A$13:$H$21</definedName>
    <definedName name="Z_5E6445F1_697A_4DB8_A3BE_C1C96894DDB6_.wvu.FilterData" localSheetId="11" hidden="1">прил№11!$A$13:$H$13</definedName>
    <definedName name="Z_5E6445F1_697A_4DB8_A3BE_C1C96894DDB6_.wvu.FilterData" localSheetId="12" hidden="1">прил№12!$A$13:$H$13</definedName>
    <definedName name="Z_5FFD524E_58BE_4DAB_A4BC_5DD76AAAF9C9_.wvu.FilterData" localSheetId="11" hidden="1">прил№11!$A$13:$H$21</definedName>
    <definedName name="Z_5FFD524E_58BE_4DAB_A4BC_5DD76AAAF9C9_.wvu.FilterData" localSheetId="12" hidden="1">прил№12!$A$13:$H$21</definedName>
    <definedName name="Z_60505043_9291_4FD4_9642_AD58DA1B1609_.wvu.FilterData" localSheetId="11" hidden="1">прил№11!$A$23:$H$23</definedName>
    <definedName name="Z_60505043_9291_4FD4_9642_AD58DA1B1609_.wvu.FilterData" localSheetId="12" hidden="1">прил№12!$A$23:$H$23</definedName>
    <definedName name="Z_60505043_9291_4FD4_9642_AD58DA1B1609_.wvu.PrintTitles" localSheetId="11" hidden="1">прил№11!$12:$13</definedName>
    <definedName name="Z_60505043_9291_4FD4_9642_AD58DA1B1609_.wvu.PrintTitles" localSheetId="12" hidden="1">прил№12!$12:$13</definedName>
    <definedName name="Z_6BD02F29_2EBB_462A_A6BE_84BE8EA7D74E_.wvu.FilterData" localSheetId="11" hidden="1">прил№11!$A$13:$H$13</definedName>
    <definedName name="Z_6BD02F29_2EBB_462A_A6BE_84BE8EA7D74E_.wvu.FilterData" localSheetId="12" hidden="1">прил№12!$A$13:$H$13</definedName>
    <definedName name="Z_79F5CC03_4ED6_45BD_AC62_86FC29D2D3F9_.wvu.FilterData" localSheetId="11" hidden="1">прил№11!$A$16:$H$21</definedName>
    <definedName name="Z_79F5CC03_4ED6_45BD_AC62_86FC29D2D3F9_.wvu.FilterData" localSheetId="12" hidden="1">прил№12!$A$16:$H$21</definedName>
    <definedName name="Z_8271D38C_82A4_4B85_900B_9CE96CAB265F_.wvu.FilterData" localSheetId="11" hidden="1">прил№11!$A$13:$H$13</definedName>
    <definedName name="Z_8271D38C_82A4_4B85_900B_9CE96CAB265F_.wvu.FilterData" localSheetId="12" hidden="1">прил№12!$A$13:$H$13</definedName>
    <definedName name="Z_8D0C3FC7_0F4C_436A_A066_0D20BF5CD0A3_.wvu.FilterData" localSheetId="11" hidden="1">прил№11!$A$23:$H$23</definedName>
    <definedName name="Z_8D0C3FC7_0F4C_436A_A066_0D20BF5CD0A3_.wvu.FilterData" localSheetId="12" hidden="1">прил№12!$A$23:$H$23</definedName>
    <definedName name="Z_94C02FD1_6A0D_49EC_ABFF_4F9734E3238E_.wvu.FilterData" localSheetId="11" hidden="1">прил№11!$A$13:$H$21</definedName>
    <definedName name="Z_94C02FD1_6A0D_49EC_ABFF_4F9734E3238E_.wvu.FilterData" localSheetId="12" hidden="1">прил№12!$A$13:$H$21</definedName>
    <definedName name="Z_95AD286B_2F21_465E_8A25_94B32371CF9C_.wvu.FilterData" localSheetId="11" hidden="1">прил№11!$A$23:$H$23</definedName>
    <definedName name="Z_95AD286B_2F21_465E_8A25_94B32371CF9C_.wvu.FilterData" localSheetId="12" hidden="1">прил№12!$A$23:$H$23</definedName>
    <definedName name="Z_986F7D1B_4A44_45FB_AE9B_439050E130DC_.wvu.FilterData" localSheetId="11" hidden="1">прил№11!$A$13:$H$21</definedName>
    <definedName name="Z_986F7D1B_4A44_45FB_AE9B_439050E130DC_.wvu.FilterData" localSheetId="12" hidden="1">прил№12!$A$13:$H$21</definedName>
    <definedName name="Z_98933D60_0098_4D8F_BF99_532ACEF6A34F_.wvu.FilterData" localSheetId="11" hidden="1">прил№11!$A$13:$H$21</definedName>
    <definedName name="Z_98933D60_0098_4D8F_BF99_532ACEF6A34F_.wvu.FilterData" localSheetId="12" hidden="1">прил№12!$A$13:$H$21</definedName>
    <definedName name="Z_A90A86B7_E891_440D_9290_168E7A77C659_.wvu.FilterData" localSheetId="11" hidden="1">прил№11!$A$13:$H$21</definedName>
    <definedName name="Z_A90A86B7_E891_440D_9290_168E7A77C659_.wvu.FilterData" localSheetId="12" hidden="1">прил№12!$A$13:$H$21</definedName>
    <definedName name="Z_AC550CC6_F35E_419D_AD94_FECE2E7706AE_.wvu.FilterData" localSheetId="11" hidden="1">прил№11!$A$13:$H$21</definedName>
    <definedName name="Z_AC550CC6_F35E_419D_AD94_FECE2E7706AE_.wvu.FilterData" localSheetId="12" hidden="1">прил№12!$A$13:$H$21</definedName>
    <definedName name="Z_B664172E_F727_42F7_A69F_E7B14CB3B608_.wvu.FilterData" localSheetId="11" hidden="1">прил№11!$A$13:$H$21</definedName>
    <definedName name="Z_B664172E_F727_42F7_A69F_E7B14CB3B608_.wvu.FilterData" localSheetId="12" hidden="1">прил№12!$A$13:$H$21</definedName>
    <definedName name="Z_B664172E_F727_42F7_A69F_E7B14CB3B608_.wvu.PrintArea" localSheetId="11" hidden="1">прил№11!$A$1:$H$23</definedName>
    <definedName name="Z_B664172E_F727_42F7_A69F_E7B14CB3B608_.wvu.PrintArea" localSheetId="12" hidden="1">прил№12!$A$1:$H$23</definedName>
    <definedName name="Z_BF3A8324_0550_4B65_93E8_902D97EC56FB_.wvu.FilterData" localSheetId="11" hidden="1">прил№11!$A$13:$H$21</definedName>
    <definedName name="Z_BF3A8324_0550_4B65_93E8_902D97EC56FB_.wvu.FilterData" localSheetId="12" hidden="1">прил№12!$A$13:$H$21</definedName>
    <definedName name="Z_C065B6C8_AD5B_4AC2_8B2E_FCBDCB83FF63_.wvu.FilterData" localSheetId="11" hidden="1">прил№11!$A$13:$H$13</definedName>
    <definedName name="Z_C065B6C8_AD5B_4AC2_8B2E_FCBDCB83FF63_.wvu.FilterData" localSheetId="12" hidden="1">прил№12!$A$13:$H$13</definedName>
    <definedName name="Z_CC554584_EB96_459C_9504_805FB93B810D_.wvu.FilterData" localSheetId="11" hidden="1">прил№11!$A$23:$H$23</definedName>
    <definedName name="Z_CC554584_EB96_459C_9504_805FB93B810D_.wvu.FilterData" localSheetId="12" hidden="1">прил№12!$A$23:$H$23</definedName>
    <definedName name="Z_CEAB1667_BBFB_4E91_A55A_5B4826E7A72C_.wvu.FilterData" localSheetId="11" hidden="1">прил№11!$A$13:$H$21</definedName>
    <definedName name="Z_CEAB1667_BBFB_4E91_A55A_5B4826E7A72C_.wvu.FilterData" localSheetId="12" hidden="1">прил№12!$A$13:$H$21</definedName>
    <definedName name="Z_DB2B99CF_36EC_4FF5_BC8E_3DAF78498440_.wvu.FilterData" localSheetId="11" hidden="1">прил№11!$A$13:$H$21</definedName>
    <definedName name="Z_DB2B99CF_36EC_4FF5_BC8E_3DAF78498440_.wvu.FilterData" localSheetId="12" hidden="1">прил№12!$A$13:$H$21</definedName>
    <definedName name="Z_DB2B99CF_36EC_4FF5_BC8E_3DAF78498440_.wvu.PrintTitles" localSheetId="11" hidden="1">прил№11!$12:$13</definedName>
    <definedName name="Z_DB2B99CF_36EC_4FF5_BC8E_3DAF78498440_.wvu.PrintTitles" localSheetId="12" hidden="1">прил№12!$12:$13</definedName>
    <definedName name="Z_DCE00729_3A57_4482_822C_127B3F21084A_.wvu.FilterData" localSheetId="11" hidden="1">прил№11!$A$23:$H$23</definedName>
    <definedName name="Z_DCE00729_3A57_4482_822C_127B3F21084A_.wvu.FilterData" localSheetId="12" hidden="1">прил№12!$A$23:$H$23</definedName>
    <definedName name="Z_E5AA2824_2F40_4407_B984_20D05BEEDC74_.wvu.FilterData" localSheetId="11" hidden="1">прил№11!$A$13:$H$13</definedName>
    <definedName name="Z_E5AA2824_2F40_4407_B984_20D05BEEDC74_.wvu.FilterData" localSheetId="12" hidden="1">прил№12!$A$13:$H$13</definedName>
    <definedName name="Z_EA9D7741_DDB8_4511_BB45_5BB0F96F3A15_.wvu.FilterData" localSheetId="11" hidden="1">прил№11!$A$13:$H$21</definedName>
    <definedName name="Z_EA9D7741_DDB8_4511_BB45_5BB0F96F3A15_.wvu.FilterData" localSheetId="12" hidden="1">прил№12!$A$13:$H$21</definedName>
    <definedName name="Z_EA9D7741_DDB8_4511_BB45_5BB0F96F3A15_.wvu.PrintTitles" localSheetId="11" hidden="1">прил№11!$12:$13</definedName>
    <definedName name="Z_EA9D7741_DDB8_4511_BB45_5BB0F96F3A15_.wvu.PrintTitles" localSheetId="12" hidden="1">прил№12!$12:$13</definedName>
    <definedName name="Z_EB531BDF_264C_435D_804D_25A48223FBFA_.wvu.FilterData" localSheetId="11" hidden="1">прил№11!$A$23:$H$23</definedName>
    <definedName name="Z_EB531BDF_264C_435D_804D_25A48223FBFA_.wvu.FilterData" localSheetId="12" hidden="1">прил№12!$A$23:$H$23</definedName>
    <definedName name="Z_EC572F95_2B6C_4419_AEAD_69918225F196_.wvu.FilterData" localSheetId="11" hidden="1">прил№11!$A$13:$H$21</definedName>
    <definedName name="Z_EC572F95_2B6C_4419_AEAD_69918225F196_.wvu.FilterData" localSheetId="12" hidden="1">прил№12!$A$13:$H$21</definedName>
    <definedName name="Z_F61D3B3E_2A5F_4172_8B3F_B87C58B42B07_.wvu.FilterData" localSheetId="11" hidden="1">прил№11!$A$13:$H$21</definedName>
    <definedName name="Z_F61D3B3E_2A5F_4172_8B3F_B87C58B42B07_.wvu.FilterData" localSheetId="12" hidden="1">прил№12!$A$13:$H$21</definedName>
    <definedName name="Z_F61D3B3E_2A5F_4172_8B3F_B87C58B42B07_.wvu.PrintArea" localSheetId="11" hidden="1">прил№11!$A$1:$H$23</definedName>
    <definedName name="Z_F61D3B3E_2A5F_4172_8B3F_B87C58B42B07_.wvu.PrintArea" localSheetId="12" hidden="1">прил№12!$A$1:$H$23</definedName>
    <definedName name="Z_FD2E63FA_464E_4875_917E_C386E0842609_.wvu.FilterData" localSheetId="11" hidden="1">прил№11!$A$13:$H$13</definedName>
    <definedName name="Z_FD2E63FA_464E_4875_917E_C386E0842609_.wvu.FilterData" localSheetId="12" hidden="1">прил№12!$A$13:$H$13</definedName>
    <definedName name="_xlnm.Print_Titles" localSheetId="0">'НАДО В 2021'!$6:$6</definedName>
    <definedName name="_xlnm.Print_Titles" localSheetId="3">'прил №3 '!$7:$7</definedName>
    <definedName name="_xlnm.Print_Titles" localSheetId="5">'Прил №5'!$11:$11</definedName>
    <definedName name="_xlnm.Print_Titles" localSheetId="6">'Прил №6'!$11:$11</definedName>
    <definedName name="_xlnm.Print_Titles" localSheetId="7">'Прил №7'!$11:$11</definedName>
    <definedName name="_xlnm.Print_Titles" localSheetId="8">'Прил №8'!$11:$11</definedName>
    <definedName name="_xlnm.Print_Titles" localSheetId="11">прил№11!$12:$13</definedName>
    <definedName name="_xlnm.Print_Titles" localSheetId="12">прил№12!$12:$13</definedName>
    <definedName name="_xlnm.Print_Area" localSheetId="5">'Прил №5'!$A$1:$E$35</definedName>
    <definedName name="_xlnm.Print_Area" localSheetId="6">'Прил №6'!$A$1:$F$38</definedName>
    <definedName name="_xlnm.Print_Area" localSheetId="8">'Прил №8'!$A$1:$H$146</definedName>
    <definedName name="_xlnm.Print_Area" localSheetId="1">'прил№1 '!$A$1:$C$95</definedName>
    <definedName name="_xlnm.Print_Area" localSheetId="2">прил№2!$A$1:$D$95</definedName>
  </definedNames>
  <calcPr calcId="162913" fullPrecision="0"/>
</workbook>
</file>

<file path=xl/calcChain.xml><?xml version="1.0" encoding="utf-8"?>
<calcChain xmlns="http://schemas.openxmlformats.org/spreadsheetml/2006/main">
  <c r="G52" i="42" l="1"/>
  <c r="H14" i="27" l="1"/>
  <c r="H23" i="27"/>
  <c r="G63" i="48" l="1"/>
  <c r="G132" i="48" l="1"/>
  <c r="G131" i="48" s="1"/>
  <c r="G125" i="48"/>
  <c r="G124" i="48" s="1"/>
  <c r="G123" i="48" s="1"/>
  <c r="G122" i="48" s="1"/>
  <c r="G121" i="48" s="1"/>
  <c r="G120" i="48" s="1"/>
  <c r="G118" i="48"/>
  <c r="G117" i="48" s="1"/>
  <c r="G116" i="48" s="1"/>
  <c r="G115" i="48" s="1"/>
  <c r="G114" i="48" s="1"/>
  <c r="G105" i="48"/>
  <c r="G104" i="48" s="1"/>
  <c r="G103" i="48" s="1"/>
  <c r="G102" i="48" s="1"/>
  <c r="G100" i="48"/>
  <c r="G99" i="48" s="1"/>
  <c r="G98" i="48" s="1"/>
  <c r="G94" i="48"/>
  <c r="G93" i="48" s="1"/>
  <c r="G91" i="48"/>
  <c r="G90" i="48"/>
  <c r="G89" i="48" s="1"/>
  <c r="G87" i="48"/>
  <c r="G82" i="48"/>
  <c r="G81" i="48" s="1"/>
  <c r="G78" i="48"/>
  <c r="G77" i="48" s="1"/>
  <c r="G74" i="48"/>
  <c r="G73" i="48" s="1"/>
  <c r="G72" i="48" s="1"/>
  <c r="G71" i="48" s="1"/>
  <c r="G70" i="48" s="1"/>
  <c r="G68" i="48"/>
  <c r="G67" i="48" s="1"/>
  <c r="G66" i="48" s="1"/>
  <c r="G65" i="48" s="1"/>
  <c r="G64" i="48" s="1"/>
  <c r="G61" i="48"/>
  <c r="G60" i="48" s="1"/>
  <c r="G58" i="48" s="1"/>
  <c r="G54" i="48"/>
  <c r="G53" i="48" s="1"/>
  <c r="G52" i="48" s="1"/>
  <c r="G51" i="48" s="1"/>
  <c r="G50" i="48" s="1"/>
  <c r="G49" i="48" s="1"/>
  <c r="G47" i="48"/>
  <c r="G46" i="48" s="1"/>
  <c r="G41" i="48"/>
  <c r="G40" i="48" s="1"/>
  <c r="G38" i="48"/>
  <c r="G37" i="48" s="1"/>
  <c r="G28" i="48"/>
  <c r="G27" i="48" s="1"/>
  <c r="G21" i="48"/>
  <c r="G20" i="48" s="1"/>
  <c r="G18" i="48"/>
  <c r="G17" i="48" s="1"/>
  <c r="G13" i="48"/>
  <c r="G12" i="48" s="1"/>
  <c r="G11" i="48" s="1"/>
  <c r="G10" i="48" s="1"/>
  <c r="G9" i="48" s="1"/>
  <c r="G99" i="36"/>
  <c r="G98" i="36" s="1"/>
  <c r="G86" i="48" l="1"/>
  <c r="G85" i="48" s="1"/>
  <c r="G84" i="48" s="1"/>
  <c r="G80" i="48" s="1"/>
  <c r="G76" i="48" s="1"/>
  <c r="G45" i="48"/>
  <c r="G44" i="48" s="1"/>
  <c r="G26" i="48"/>
  <c r="G25" i="48" s="1"/>
  <c r="G24" i="48" s="1"/>
  <c r="G130" i="48"/>
  <c r="G129" i="48" s="1"/>
  <c r="G128" i="48" s="1"/>
  <c r="G127" i="48" s="1"/>
  <c r="G97" i="48"/>
  <c r="G96" i="48" s="1"/>
  <c r="G43" i="48"/>
  <c r="G8" i="48" s="1"/>
  <c r="G7" i="48" s="1"/>
  <c r="G59" i="48"/>
  <c r="G83" i="36"/>
  <c r="G82" i="36" s="1"/>
  <c r="H107" i="42" l="1"/>
  <c r="G107" i="42"/>
  <c r="C20" i="44" l="1"/>
  <c r="C14" i="13" l="1"/>
  <c r="H66" i="42" l="1"/>
  <c r="H65" i="42" s="1"/>
  <c r="H64" i="42" s="1"/>
  <c r="H63" i="42" s="1"/>
  <c r="G66" i="42"/>
  <c r="G65" i="42" s="1"/>
  <c r="G64" i="42" s="1"/>
  <c r="G63" i="42" s="1"/>
  <c r="G66" i="36"/>
  <c r="F23" i="38" l="1"/>
  <c r="F22" i="38" s="1"/>
  <c r="E23" i="38"/>
  <c r="E22" i="38" s="1"/>
  <c r="G105" i="36"/>
  <c r="H52" i="42" l="1"/>
  <c r="C33" i="37" l="1"/>
  <c r="C19" i="20" l="1"/>
  <c r="C22" i="44"/>
  <c r="C75" i="37" l="1"/>
  <c r="D75" i="37"/>
  <c r="G26" i="36" l="1"/>
  <c r="G25" i="36" s="1"/>
  <c r="G26" i="42"/>
  <c r="G25" i="42" s="1"/>
  <c r="H26" i="42"/>
  <c r="H24" i="42" s="1"/>
  <c r="H23" i="42" s="1"/>
  <c r="H22" i="42" s="1"/>
  <c r="D68" i="37"/>
  <c r="D67" i="37" s="1"/>
  <c r="C68" i="37"/>
  <c r="C67" i="37" s="1"/>
  <c r="G23" i="36" l="1"/>
  <c r="G22" i="36" s="1"/>
  <c r="H25" i="42"/>
  <c r="G24" i="42"/>
  <c r="G23" i="42" s="1"/>
  <c r="G22" i="42" s="1"/>
  <c r="C82" i="20"/>
  <c r="C67" i="20" l="1"/>
  <c r="C66" i="20" s="1"/>
  <c r="H131" i="42" l="1"/>
  <c r="H130" i="42" s="1"/>
  <c r="H129" i="42" s="1"/>
  <c r="H128" i="42" s="1"/>
  <c r="H127" i="42" s="1"/>
  <c r="G131" i="42"/>
  <c r="G130" i="42" s="1"/>
  <c r="G123" i="36"/>
  <c r="G122" i="36" s="1"/>
  <c r="G121" i="36" s="1"/>
  <c r="G120" i="36" s="1"/>
  <c r="G51" i="42"/>
  <c r="H51" i="42"/>
  <c r="D22" i="45"/>
  <c r="D19" i="45"/>
  <c r="D16" i="45"/>
  <c r="C22" i="45"/>
  <c r="C19" i="45"/>
  <c r="C16" i="45"/>
  <c r="C19" i="44"/>
  <c r="C16" i="44"/>
  <c r="G129" i="42" l="1"/>
  <c r="G128" i="42" s="1"/>
  <c r="G127" i="42" s="1"/>
  <c r="E34" i="38"/>
  <c r="G119" i="36"/>
  <c r="C14" i="45"/>
  <c r="D14" i="45"/>
  <c r="C14" i="44"/>
  <c r="E33" i="38" l="1"/>
  <c r="D14" i="40"/>
  <c r="D13" i="40" s="1"/>
  <c r="H145" i="42"/>
  <c r="H143" i="42" s="1"/>
  <c r="H142" i="42" s="1"/>
  <c r="H141" i="42" s="1"/>
  <c r="H140" i="42" s="1"/>
  <c r="F37" i="38" s="1"/>
  <c r="H138" i="42"/>
  <c r="H137" i="42" s="1"/>
  <c r="H136" i="42" s="1"/>
  <c r="H135" i="42" s="1"/>
  <c r="H134" i="42" s="1"/>
  <c r="H133" i="42" s="1"/>
  <c r="F35" i="38" s="1"/>
  <c r="H118" i="42"/>
  <c r="H117" i="42" s="1"/>
  <c r="H116" i="42" s="1"/>
  <c r="H115" i="42" s="1"/>
  <c r="H113" i="42"/>
  <c r="H112" i="42" s="1"/>
  <c r="H111" i="42" s="1"/>
  <c r="H105" i="42"/>
  <c r="H104" i="42"/>
  <c r="H103" i="42" s="1"/>
  <c r="H101" i="42"/>
  <c r="H96" i="42"/>
  <c r="H95" i="42" s="1"/>
  <c r="H93" i="42"/>
  <c r="H92" i="42" s="1"/>
  <c r="H91" i="42" s="1"/>
  <c r="H90" i="42" s="1"/>
  <c r="H89" i="42" s="1"/>
  <c r="H88" i="42" s="1"/>
  <c r="H86" i="42"/>
  <c r="H85" i="42" s="1"/>
  <c r="H84" i="42" s="1"/>
  <c r="H83" i="42" s="1"/>
  <c r="H80" i="42"/>
  <c r="H79" i="42" s="1"/>
  <c r="H78" i="42" s="1"/>
  <c r="H77" i="42" s="1"/>
  <c r="H76" i="42" s="1"/>
  <c r="H75" i="42" s="1"/>
  <c r="H73" i="42"/>
  <c r="H72" i="42" s="1"/>
  <c r="H71" i="42" s="1"/>
  <c r="H70" i="42" s="1"/>
  <c r="H69" i="42" s="1"/>
  <c r="F25" i="38" s="1"/>
  <c r="H59" i="42"/>
  <c r="H58" i="42" s="1"/>
  <c r="H57" i="42" s="1"/>
  <c r="H56" i="42" s="1"/>
  <c r="H55" i="42" s="1"/>
  <c r="H54" i="42" s="1"/>
  <c r="F20" i="38" s="1"/>
  <c r="H46" i="42"/>
  <c r="H45" i="42" s="1"/>
  <c r="F18" i="38" s="1"/>
  <c r="H43" i="42"/>
  <c r="H42" i="42" s="1"/>
  <c r="H33" i="42"/>
  <c r="H32" i="42" s="1"/>
  <c r="H19" i="42"/>
  <c r="H18" i="42" s="1"/>
  <c r="H17" i="42" s="1"/>
  <c r="H16" i="42" s="1"/>
  <c r="H15" i="42" s="1"/>
  <c r="G145" i="42"/>
  <c r="G143" i="42" s="1"/>
  <c r="G142" i="42" s="1"/>
  <c r="G141" i="42" s="1"/>
  <c r="G140" i="42" s="1"/>
  <c r="E37" i="38" s="1"/>
  <c r="G138" i="42"/>
  <c r="G137" i="42" s="1"/>
  <c r="G136" i="42" s="1"/>
  <c r="G135" i="42" s="1"/>
  <c r="G134" i="42" s="1"/>
  <c r="G133" i="42" s="1"/>
  <c r="E35" i="38" s="1"/>
  <c r="G118" i="42"/>
  <c r="G117" i="42" s="1"/>
  <c r="G116" i="42" s="1"/>
  <c r="G115" i="42" s="1"/>
  <c r="G113" i="42"/>
  <c r="G112" i="42" s="1"/>
  <c r="G111" i="42" s="1"/>
  <c r="G105" i="42"/>
  <c r="G104" i="42"/>
  <c r="G103" i="42" s="1"/>
  <c r="G101" i="42"/>
  <c r="G96" i="42"/>
  <c r="G95" i="42" s="1"/>
  <c r="G93" i="42"/>
  <c r="G92" i="42" s="1"/>
  <c r="G91" i="42" s="1"/>
  <c r="G90" i="42" s="1"/>
  <c r="G89" i="42" s="1"/>
  <c r="G88" i="42" s="1"/>
  <c r="G86" i="42"/>
  <c r="G85" i="42" s="1"/>
  <c r="G84" i="42" s="1"/>
  <c r="G83" i="42" s="1"/>
  <c r="G80" i="42"/>
  <c r="G79" i="42" s="1"/>
  <c r="G78" i="42" s="1"/>
  <c r="G77" i="42" s="1"/>
  <c r="G76" i="42" s="1"/>
  <c r="G75" i="42" s="1"/>
  <c r="G73" i="42"/>
  <c r="G72" i="42" s="1"/>
  <c r="G71" i="42" s="1"/>
  <c r="G70" i="42" s="1"/>
  <c r="G69" i="42" s="1"/>
  <c r="G59" i="42"/>
  <c r="G58" i="42" s="1"/>
  <c r="G57" i="42" s="1"/>
  <c r="G56" i="42" s="1"/>
  <c r="G55" i="42" s="1"/>
  <c r="G54" i="42" s="1"/>
  <c r="E20" i="38" s="1"/>
  <c r="G50" i="42"/>
  <c r="G46" i="42"/>
  <c r="G45" i="42" s="1"/>
  <c r="G43" i="42"/>
  <c r="G42" i="42" s="1"/>
  <c r="G33" i="42"/>
  <c r="G31" i="42" s="1"/>
  <c r="G30" i="42" s="1"/>
  <c r="G19" i="42"/>
  <c r="G18" i="42" s="1"/>
  <c r="G17" i="42" s="1"/>
  <c r="G16" i="42" s="1"/>
  <c r="G15" i="42" s="1"/>
  <c r="G130" i="36"/>
  <c r="G129" i="36" s="1"/>
  <c r="G128" i="36" s="1"/>
  <c r="F15" i="38" l="1"/>
  <c r="E15" i="38"/>
  <c r="F21" i="38"/>
  <c r="G68" i="42"/>
  <c r="E24" i="38" s="1"/>
  <c r="E25" i="38"/>
  <c r="E21" i="38"/>
  <c r="F38" i="38"/>
  <c r="E38" i="38"/>
  <c r="F36" i="38"/>
  <c r="E36" i="38"/>
  <c r="H100" i="42"/>
  <c r="H99" i="42" s="1"/>
  <c r="H98" i="42" s="1"/>
  <c r="F16" i="38"/>
  <c r="H31" i="42"/>
  <c r="H30" i="42" s="1"/>
  <c r="H29" i="42" s="1"/>
  <c r="F17" i="38" s="1"/>
  <c r="G29" i="42"/>
  <c r="E17" i="38" s="1"/>
  <c r="H50" i="42"/>
  <c r="H48" i="42" s="1"/>
  <c r="F19" i="38" s="1"/>
  <c r="H68" i="42"/>
  <c r="F24" i="38" s="1"/>
  <c r="G100" i="42"/>
  <c r="G99" i="42" s="1"/>
  <c r="G98" i="42" s="1"/>
  <c r="H110" i="42"/>
  <c r="H144" i="42"/>
  <c r="G48" i="42"/>
  <c r="E19" i="38" s="1"/>
  <c r="G49" i="42"/>
  <c r="G110" i="42"/>
  <c r="G144" i="42"/>
  <c r="G32" i="42"/>
  <c r="E16" i="38"/>
  <c r="G46" i="36"/>
  <c r="G45" i="36" s="1"/>
  <c r="G87" i="36"/>
  <c r="G86" i="36" s="1"/>
  <c r="G110" i="36"/>
  <c r="G96" i="36"/>
  <c r="G92" i="36"/>
  <c r="I20" i="41"/>
  <c r="I18" i="41"/>
  <c r="I16" i="41"/>
  <c r="I14" i="41"/>
  <c r="H20" i="41"/>
  <c r="H18" i="41"/>
  <c r="H16" i="41"/>
  <c r="H14" i="41"/>
  <c r="C27" i="40"/>
  <c r="C26" i="40" s="1"/>
  <c r="C25" i="40" s="1"/>
  <c r="C23" i="40"/>
  <c r="C21" i="40"/>
  <c r="C17" i="40"/>
  <c r="C16" i="40"/>
  <c r="C14" i="40"/>
  <c r="C13" i="40" s="1"/>
  <c r="D27" i="40"/>
  <c r="D26" i="40" s="1"/>
  <c r="D25" i="40" s="1"/>
  <c r="D23" i="40"/>
  <c r="D21" i="40"/>
  <c r="D17" i="40"/>
  <c r="D16" i="40" s="1"/>
  <c r="D12" i="40" s="1"/>
  <c r="E26" i="38"/>
  <c r="E29" i="38"/>
  <c r="E28" i="38"/>
  <c r="D88" i="37"/>
  <c r="D87" i="37" s="1"/>
  <c r="D85" i="37"/>
  <c r="D83" i="37"/>
  <c r="D79" i="37"/>
  <c r="D78" i="37"/>
  <c r="D70" i="37"/>
  <c r="D65" i="37"/>
  <c r="D62" i="37" s="1"/>
  <c r="D60" i="37"/>
  <c r="D59" i="37" s="1"/>
  <c r="D57" i="37"/>
  <c r="D56" i="37" s="1"/>
  <c r="D53" i="37"/>
  <c r="D52" i="37" s="1"/>
  <c r="D51" i="37" s="1"/>
  <c r="D49" i="37"/>
  <c r="D48" i="37" s="1"/>
  <c r="D46" i="37"/>
  <c r="D45" i="37" s="1"/>
  <c r="D42" i="37"/>
  <c r="D41" i="37" s="1"/>
  <c r="D40" i="37" s="1"/>
  <c r="D38" i="37"/>
  <c r="D37" i="37"/>
  <c r="D35" i="37"/>
  <c r="D33" i="37"/>
  <c r="D30" i="37"/>
  <c r="D28" i="37"/>
  <c r="D25" i="37"/>
  <c r="D20" i="37"/>
  <c r="D19" i="37" s="1"/>
  <c r="D13" i="37"/>
  <c r="D12" i="37" s="1"/>
  <c r="C88" i="37"/>
  <c r="C87" i="37" s="1"/>
  <c r="C85" i="37"/>
  <c r="C83" i="37"/>
  <c r="C79" i="37"/>
  <c r="C78" i="37"/>
  <c r="C71" i="37"/>
  <c r="C70" i="37" s="1"/>
  <c r="C65" i="37"/>
  <c r="C62" i="37" s="1"/>
  <c r="C60" i="37"/>
  <c r="C59" i="37" s="1"/>
  <c r="C57" i="37"/>
  <c r="C56" i="37" s="1"/>
  <c r="C53" i="37"/>
  <c r="C52" i="37" s="1"/>
  <c r="C51" i="37" s="1"/>
  <c r="C49" i="37"/>
  <c r="C48" i="37" s="1"/>
  <c r="C46" i="37"/>
  <c r="C45" i="37" s="1"/>
  <c r="C42" i="37"/>
  <c r="C41" i="37" s="1"/>
  <c r="C40" i="37" s="1"/>
  <c r="C38" i="37"/>
  <c r="C37" i="37"/>
  <c r="C35" i="37"/>
  <c r="C30" i="37"/>
  <c r="C28" i="37"/>
  <c r="C25" i="37"/>
  <c r="C20" i="37"/>
  <c r="C19" i="37" s="1"/>
  <c r="C13" i="37"/>
  <c r="C12" i="37" s="1"/>
  <c r="D20" i="40" l="1"/>
  <c r="D19" i="40" s="1"/>
  <c r="H23" i="41"/>
  <c r="H82" i="42"/>
  <c r="H94" i="42"/>
  <c r="F30" i="38" s="1"/>
  <c r="G94" i="42"/>
  <c r="E30" i="38" s="1"/>
  <c r="E17" i="34"/>
  <c r="H14" i="42"/>
  <c r="G14" i="42"/>
  <c r="I23" i="41"/>
  <c r="C20" i="40"/>
  <c r="C19" i="40" s="1"/>
  <c r="G109" i="42"/>
  <c r="E31" i="38" s="1"/>
  <c r="E13" i="38" s="1"/>
  <c r="E32" i="38"/>
  <c r="H109" i="42"/>
  <c r="F31" i="38" s="1"/>
  <c r="F32" i="38"/>
  <c r="C12" i="40"/>
  <c r="H49" i="42"/>
  <c r="G82" i="42"/>
  <c r="G91" i="36"/>
  <c r="G90" i="36" s="1"/>
  <c r="C44" i="37"/>
  <c r="D82" i="37"/>
  <c r="D74" i="37" s="1"/>
  <c r="D73" i="37" s="1"/>
  <c r="C32" i="37"/>
  <c r="C27" i="37" s="1"/>
  <c r="C11" i="37" s="1"/>
  <c r="D55" i="37"/>
  <c r="C82" i="37"/>
  <c r="C74" i="37" s="1"/>
  <c r="C73" i="37" s="1"/>
  <c r="D44" i="37"/>
  <c r="D32" i="37"/>
  <c r="D27" i="37" s="1"/>
  <c r="C55" i="37"/>
  <c r="G137" i="36"/>
  <c r="G135" i="36" s="1"/>
  <c r="G134" i="36" s="1"/>
  <c r="G133" i="36" s="1"/>
  <c r="G127" i="36"/>
  <c r="G126" i="36" s="1"/>
  <c r="G125" i="36" s="1"/>
  <c r="G104" i="36"/>
  <c r="G103" i="36" s="1"/>
  <c r="G95" i="36"/>
  <c r="G94" i="36" s="1"/>
  <c r="G80" i="36"/>
  <c r="G79" i="36" s="1"/>
  <c r="G78" i="36" s="1"/>
  <c r="G77" i="36" s="1"/>
  <c r="G76" i="36" s="1"/>
  <c r="G75" i="36" s="1"/>
  <c r="G73" i="36"/>
  <c r="G72" i="36" s="1"/>
  <c r="G71" i="36" s="1"/>
  <c r="G70" i="36" s="1"/>
  <c r="G69" i="36" s="1"/>
  <c r="G68" i="36" s="1"/>
  <c r="G52" i="36"/>
  <c r="G50" i="36" s="1"/>
  <c r="G43" i="36"/>
  <c r="G42" i="36" s="1"/>
  <c r="G33" i="36"/>
  <c r="G81" i="42" l="1"/>
  <c r="E27" i="38" s="1"/>
  <c r="G13" i="42"/>
  <c r="C38" i="40" s="1"/>
  <c r="C37" i="40" s="1"/>
  <c r="C36" i="40" s="1"/>
  <c r="C35" i="40" s="1"/>
  <c r="F14" i="38"/>
  <c r="E14" i="38"/>
  <c r="C90" i="37"/>
  <c r="C34" i="40" s="1"/>
  <c r="C33" i="40" s="1"/>
  <c r="C32" i="40" s="1"/>
  <c r="C31" i="40" s="1"/>
  <c r="D11" i="37"/>
  <c r="D90" i="37" s="1"/>
  <c r="D34" i="40" s="1"/>
  <c r="D33" i="40" s="1"/>
  <c r="D32" i="40" s="1"/>
  <c r="D31" i="40" s="1"/>
  <c r="H81" i="42"/>
  <c r="F27" i="38" s="1"/>
  <c r="G132" i="36"/>
  <c r="E32" i="34"/>
  <c r="E24" i="34"/>
  <c r="E33" i="34"/>
  <c r="E35" i="34"/>
  <c r="G59" i="36"/>
  <c r="G58" i="36" s="1"/>
  <c r="G57" i="36" s="1"/>
  <c r="G56" i="36" s="1"/>
  <c r="G55" i="36" s="1"/>
  <c r="G89" i="36"/>
  <c r="G85" i="36" s="1"/>
  <c r="G81" i="36" s="1"/>
  <c r="G109" i="36"/>
  <c r="G108" i="36" s="1"/>
  <c r="G107" i="36" s="1"/>
  <c r="G102" i="36" s="1"/>
  <c r="G136" i="36"/>
  <c r="G51" i="36"/>
  <c r="G18" i="36"/>
  <c r="G17" i="36" s="1"/>
  <c r="G16" i="36" s="1"/>
  <c r="G15" i="36" s="1"/>
  <c r="G14" i="36" s="1"/>
  <c r="G49" i="36"/>
  <c r="G48" i="36"/>
  <c r="E18" i="34" s="1"/>
  <c r="H20" i="27"/>
  <c r="H18" i="27"/>
  <c r="H16" i="27"/>
  <c r="C27" i="13"/>
  <c r="C26" i="13" s="1"/>
  <c r="C25" i="13" s="1"/>
  <c r="C23" i="13"/>
  <c r="C21" i="13"/>
  <c r="C17" i="13"/>
  <c r="C16" i="13" s="1"/>
  <c r="C13" i="13"/>
  <c r="C30" i="40" l="1"/>
  <c r="C11" i="40" s="1"/>
  <c r="H13" i="42"/>
  <c r="D38" i="40" s="1"/>
  <c r="D37" i="40" s="1"/>
  <c r="D36" i="40" s="1"/>
  <c r="D35" i="40" s="1"/>
  <c r="D30" i="40" s="1"/>
  <c r="D11" i="40" s="1"/>
  <c r="F13" i="38"/>
  <c r="E14" i="34"/>
  <c r="E34" i="34"/>
  <c r="E23" i="34"/>
  <c r="G54" i="36"/>
  <c r="E19" i="34" s="1"/>
  <c r="E20" i="34"/>
  <c r="G101" i="36"/>
  <c r="E31" i="34"/>
  <c r="G31" i="36"/>
  <c r="G30" i="36" s="1"/>
  <c r="G29" i="36" s="1"/>
  <c r="E16" i="34" s="1"/>
  <c r="G32" i="36"/>
  <c r="E15" i="34"/>
  <c r="C20" i="13"/>
  <c r="C19" i="13" s="1"/>
  <c r="G13" i="36" l="1"/>
  <c r="E27" i="34"/>
  <c r="F28" i="38"/>
  <c r="E29" i="34"/>
  <c r="E30" i="34"/>
  <c r="E13" i="34" l="1"/>
  <c r="E26" i="34"/>
  <c r="C87" i="20" l="1"/>
  <c r="C86" i="20" s="1"/>
  <c r="C84" i="20"/>
  <c r="C81" i="20" s="1"/>
  <c r="C78" i="20"/>
  <c r="C77" i="20"/>
  <c r="C74" i="20"/>
  <c r="C70" i="20"/>
  <c r="C69" i="20" s="1"/>
  <c r="C64" i="20"/>
  <c r="C61" i="20" s="1"/>
  <c r="C59" i="20"/>
  <c r="C58" i="20" s="1"/>
  <c r="C56" i="20"/>
  <c r="C55" i="20" s="1"/>
  <c r="C54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2" i="20"/>
  <c r="C11" i="20" s="1"/>
  <c r="C43" i="20" l="1"/>
  <c r="C51" i="20"/>
  <c r="C50" i="20" s="1"/>
  <c r="C73" i="20"/>
  <c r="C72" i="20" s="1"/>
  <c r="C31" i="20"/>
  <c r="C26" i="20" s="1"/>
  <c r="C10" i="20" l="1"/>
  <c r="C89" i="20" s="1"/>
  <c r="C34" i="13" s="1"/>
  <c r="C33" i="13" l="1"/>
  <c r="C32" i="13" s="1"/>
  <c r="C31" i="13" l="1"/>
  <c r="C12" i="13"/>
  <c r="G65" i="36" l="1"/>
  <c r="G63" i="36" s="1"/>
  <c r="G12" i="36" s="1"/>
  <c r="G64" i="36"/>
  <c r="E22" i="34" s="1"/>
  <c r="E21" i="34" s="1"/>
  <c r="C38" i="13" l="1"/>
  <c r="C37" i="13" s="1"/>
  <c r="C36" i="13" s="1"/>
  <c r="C35" i="13" s="1"/>
  <c r="C30" i="13" s="1"/>
  <c r="C11" i="13" s="1"/>
  <c r="E12" i="34"/>
</calcChain>
</file>

<file path=xl/sharedStrings.xml><?xml version="1.0" encoding="utf-8"?>
<sst xmlns="http://schemas.openxmlformats.org/spreadsheetml/2006/main" count="3264" uniqueCount="543">
  <si>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</si>
  <si>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</si>
  <si>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1 14 06014 10 0000 420</t>
  </si>
  <si>
    <t>ДОХОДЫ ОТ ПРОДАЖИ МАТЕРИАЛЬНЫХ И НЕМАТЕРИАЛЬНЫХ АКТИВОВ</t>
  </si>
  <si>
    <t>Текущий ремонт в сфере установленных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</si>
  <si>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</si>
  <si>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</si>
  <si>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707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</si>
  <si>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</si>
  <si>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</si>
  <si>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</si>
  <si>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</si>
  <si>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</si>
  <si>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</si>
  <si>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</si>
  <si>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</si>
  <si>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1 06 01000 00 0000 110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</si>
  <si>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</si>
  <si>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</si>
  <si>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</si>
  <si>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</si>
  <si>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</si>
  <si>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</si>
  <si>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</si>
  <si>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</si>
  <si>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</si>
  <si>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</si>
  <si>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</si>
  <si>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</si>
  <si>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</si>
  <si>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</si>
  <si>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1 08 04020 01 1000 110</t>
  </si>
  <si>
    <t xml:space="preserve">  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</si>
  <si>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</si>
  <si>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</si>
  <si>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</si>
  <si>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</si>
  <si>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</si>
  <si>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</si>
  <si>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</si>
  <si>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</si>
  <si>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</si>
  <si>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</si>
  <si>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</si>
  <si>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</si>
  <si>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</si>
  <si>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</si>
  <si>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</si>
  <si>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</si>
  <si>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</si>
  <si>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</si>
  <si>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</si>
  <si>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</si>
  <si>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</si>
  <si>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</si>
  <si>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</si>
  <si>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Иные мероприятия в сфере установленных функций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</si>
  <si>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</si>
  <si>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</si>
  <si>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1 08 04020 01 4000 110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</si>
  <si>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</si>
  <si>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</si>
  <si>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1 17 05050 10 0000 180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</si>
  <si>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</si>
  <si>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</si>
  <si>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</si>
  <si>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</si>
  <si>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</si>
  <si>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</si>
  <si>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</si>
  <si>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</si>
  <si>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</si>
  <si>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</si>
  <si>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</si>
  <si>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</si>
  <si>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</si>
  <si>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</si>
  <si>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</si>
  <si>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</si>
  <si>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</si>
  <si>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</si>
  <si>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</si>
  <si>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</si>
  <si>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</si>
  <si>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</si>
  <si>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</si>
  <si>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</si>
  <si>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</si>
  <si>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</si>
  <si>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 xml:space="preserve">Код бюджетной классификации </t>
  </si>
  <si>
    <t>Наименование главного администратора источников финансирования дефицита местного бюджета</t>
  </si>
  <si>
    <t>01 05 01 00 00 0000 000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</si>
  <si>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</si>
  <si>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</si>
  <si>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</si>
  <si>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</si>
  <si>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</si>
  <si>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</si>
  <si>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</si>
  <si>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</si>
  <si>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</si>
  <si>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Управление Федеральной налоговой службы по Иркутской области</t>
  </si>
  <si>
    <t>Налог на доходы физических лиц¹</t>
  </si>
  <si>
    <t>1 05 03000 01 0000 110</t>
  </si>
  <si>
    <t>Единый селькохозяйственный налог¹</t>
  </si>
  <si>
    <t>Налог на имущество физических лиц¹</t>
  </si>
  <si>
    <t>1 06 06000 00 0000 110</t>
  </si>
  <si>
    <t>Земельный налог¹</t>
  </si>
  <si>
    <t>Задолженность и перерасчеты по отмененным налогам, сборам и иным обязательным платежам¹</t>
  </si>
  <si>
    <t>¹Администрирование поступлений по всем подстатьям соответствующей статьи кода вида доходов и кодам подвидов доходов осуществляется главным администратором, указанном в группировочном коде бюджетной классификации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</si>
  <si>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</si>
  <si>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</si>
  <si>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</si>
  <si>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</si>
  <si>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 руб)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</si>
  <si>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</si>
  <si>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</si>
  <si>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</t>
  </si>
  <si>
    <t>000 1 06 06030 00 0000 110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</si>
  <si>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</si>
  <si>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</si>
  <si>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</si>
  <si>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</si>
  <si>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</si>
  <si>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</si>
  <si>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</si>
  <si>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</si>
  <si>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</si>
  <si>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</si>
  <si>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</si>
  <si>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</si>
  <si>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</si>
  <si>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</si>
  <si>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</si>
  <si>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</si>
  <si>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</si>
  <si>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</si>
  <si>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</si>
  <si>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</si>
  <si>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</si>
  <si>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</si>
  <si>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000 1 05 00000 00 0000 000</t>
  </si>
  <si>
    <t>000 1 05 03010 01 0000 110</t>
  </si>
  <si>
    <t>000 1 06 00000 00 0000 000</t>
  </si>
  <si>
    <t>000 1 06 01000 00 0000 110</t>
  </si>
  <si>
    <t>000 1 06 06000 00 0000 110</t>
  </si>
  <si>
    <t>000 1 06 01030 10 0000 110</t>
  </si>
  <si>
    <t>000 1 08 00000 00 0000 000</t>
  </si>
  <si>
    <t>000 1 08 04020 01 1000 110</t>
  </si>
  <si>
    <t>000 1 08 04000 01 0000 110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</si>
  <si>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</si>
  <si>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</si>
  <si>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</si>
  <si>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</si>
  <si>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</si>
  <si>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</si>
  <si>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</si>
  <si>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000 1 13 00000 00 0000 000</t>
  </si>
  <si>
    <t>000 1 13 01000 00 0000 000</t>
  </si>
  <si>
    <t>000 1 13 01990 00 0000 130</t>
  </si>
  <si>
    <t>000 1 13 01995 10 0000 130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</si>
  <si>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</si>
  <si>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</si>
  <si>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</si>
  <si>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</si>
  <si>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</si>
  <si>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</si>
  <si>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000 2 02 01003 10 0000 151</t>
  </si>
  <si>
    <t>Приложение №3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</si>
  <si>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</si>
  <si>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</si>
  <si>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</si>
  <si>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</si>
  <si>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</si>
  <si>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</si>
  <si>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1</t>
  </si>
  <si>
    <t>2</t>
  </si>
  <si>
    <t>0409</t>
  </si>
  <si>
    <t>3</t>
  </si>
  <si>
    <t>Итого  по программам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</si>
  <si>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</si>
  <si>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</si>
  <si>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</si>
  <si>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</si>
  <si>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r>
      <t>Всего</t>
    </r>
    <r>
      <rPr>
        <sz val="10"/>
        <rFont val="Arial Cyr"/>
        <charset val="204"/>
      </rPr>
      <t>,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в том числе:</t>
    </r>
    <r>
      <rPr>
        <b/>
        <sz val="10"/>
        <rFont val="Arial Cyr"/>
        <charset val="204"/>
      </rPr>
      <t xml:space="preserve"> </t>
    </r>
  </si>
  <si>
    <t>000 2 02 02079 10 0000 151</t>
  </si>
  <si>
    <t>Дорожное хозяйство (дорожные фонды)</t>
  </si>
  <si>
    <t>01 02 00 00 10 0000 710</t>
  </si>
  <si>
    <t>Погашение бюджетами поселений кредитов от 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</si>
  <si>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</si>
  <si>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</si>
  <si>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</si>
  <si>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</si>
  <si>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Погашение бюджетами поселений кредитов от  других бюджетов бюджетной системы Российской Федерации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</si>
  <si>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</si>
  <si>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</si>
  <si>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</si>
  <si>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</si>
  <si>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</si>
  <si>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</si>
  <si>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</si>
  <si>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</si>
  <si>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</si>
  <si>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 xml:space="preserve">Акцизы по подакцизным товарам (продукции), производимым на территории Российской Федерации </t>
  </si>
  <si>
    <t>000 1 03 02000 01 0000 110</t>
  </si>
  <si>
    <t>000 1 16 90000 00 0000 140</t>
  </si>
  <si>
    <t>000 1 16 90050 10 0000 140</t>
  </si>
  <si>
    <t>000 1 16 00000 00 0000 000</t>
  </si>
  <si>
    <t>000 1 01 02030 01 0000 110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</si>
  <si>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</si>
  <si>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Наименование показателей</t>
  </si>
  <si>
    <t>Код источников  финансирования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</si>
  <si>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</si>
  <si>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</si>
  <si>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</si>
  <si>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</si>
  <si>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</si>
  <si>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</si>
  <si>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</si>
  <si>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</si>
  <si>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</si>
  <si>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</si>
  <si>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</si>
  <si>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</si>
  <si>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</si>
  <si>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</si>
  <si>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</si>
  <si>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</si>
  <si>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</si>
  <si>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</si>
  <si>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</si>
  <si>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</si>
  <si>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</si>
  <si>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</si>
  <si>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</si>
  <si>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</si>
  <si>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</si>
  <si>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</si>
  <si>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</si>
  <si>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</si>
  <si>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</si>
  <si>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</si>
  <si>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</si>
  <si>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</si>
  <si>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</si>
  <si>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</si>
  <si>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</si>
  <si>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</si>
  <si>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</si>
  <si>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</si>
  <si>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</si>
  <si>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</si>
  <si>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</si>
  <si>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</si>
  <si>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</si>
  <si>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</si>
  <si>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</si>
  <si>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</si>
  <si>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</si>
  <si>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</si>
  <si>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</si>
  <si>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</si>
  <si>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</si>
  <si>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</si>
  <si>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</si>
  <si>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</si>
  <si>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</si>
  <si>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</si>
  <si>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</si>
  <si>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</si>
  <si>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</si>
  <si>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</si>
  <si>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</si>
  <si>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 xml:space="preserve">БК дохода </t>
  </si>
  <si>
    <t>Наименование дохода</t>
  </si>
  <si>
    <t>1 17 01050 10 0000 180</t>
  </si>
  <si>
    <t>Субвенции местным бюджетам на выполнение передаваемых полномочий субъектов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</si>
  <si>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</si>
  <si>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Прочие поступления от денежных взысканий (штрафов) и иных сумм в возмещение ущерба, зачисляемые в бюджеты поселений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</si>
  <si>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</si>
  <si>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</si>
  <si>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</si>
  <si>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</si>
  <si>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</si>
  <si>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1 11 05010 10 0000 120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</si>
  <si>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</si>
  <si>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</si>
  <si>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</si>
  <si>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</si>
  <si>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</si>
  <si>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</si>
  <si>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</si>
  <si>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</si>
  <si>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</si>
  <si>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</si>
  <si>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</si>
  <si>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</si>
  <si>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 - Администрация сельского поселения</t>
  </si>
  <si>
    <t xml:space="preserve">           Администрация Ревякинского муниципального образования - Администрация сельского поселения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</si>
  <si>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</si>
  <si>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</si>
  <si>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</si>
  <si>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</si>
  <si>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</si>
  <si>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</si>
  <si>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</si>
  <si>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</si>
  <si>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</si>
  <si>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</si>
  <si>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</si>
  <si>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</si>
  <si>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</si>
  <si>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</si>
  <si>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</si>
  <si>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</si>
  <si>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</si>
  <si>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</si>
  <si>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>Администрация Ревякинского муниципального образования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</si>
  <si>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</si>
  <si>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</si>
  <si>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 xml:space="preserve">                              </t>
  </si>
  <si>
    <t>Приложение №6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</si>
  <si>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</si>
  <si>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</si>
  <si>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</si>
  <si>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Муниципальные программы</t>
  </si>
  <si>
    <t>Развитие домов культуры за счет средств местного бюджета</t>
  </si>
  <si>
    <t>Приложение №5</t>
  </si>
  <si>
    <t>Приложение №4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</si>
  <si>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</si>
  <si>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</si>
  <si>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</si>
  <si>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</si>
  <si>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</si>
  <si>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</si>
  <si>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</si>
  <si>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</si>
  <si>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</si>
  <si>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</si>
  <si>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</si>
  <si>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</si>
  <si>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</si>
  <si>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</si>
  <si>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</si>
  <si>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</si>
  <si>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</si>
  <si>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</si>
  <si>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</si>
  <si>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20.6.00.00000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</si>
  <si>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</si>
  <si>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</si>
  <si>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</si>
  <si>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</si>
  <si>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</si>
  <si>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</si>
  <si>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</si>
  <si>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</si>
  <si>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</si>
  <si>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</si>
  <si>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</si>
  <si>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</si>
  <si>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20.5.00.99005</t>
  </si>
  <si>
    <t>1 13 01995 10 0000 130</t>
  </si>
  <si>
    <t>Прочие доходы от оказания платных услуг (работ) получателями средств бюджетов поселений</t>
  </si>
  <si>
    <t>Невыясненные поступления, зачисляемые в бюджеты поселений</t>
  </si>
  <si>
    <t xml:space="preserve"> 1 14 06025 10 0000 430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</si>
  <si>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</si>
  <si>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</si>
  <si>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</si>
  <si>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</si>
  <si>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</si>
  <si>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</si>
  <si>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</si>
  <si>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</si>
  <si>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</si>
  <si>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Передача полномочий</t>
  </si>
  <si>
    <t>Долговые обязательства</t>
  </si>
  <si>
    <t>Программа по переселению граждан из аварийного жилищного фонда</t>
  </si>
  <si>
    <t>91.3.00.50000</t>
  </si>
  <si>
    <t>Осуществление первичного воинского учета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</si>
  <si>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</si>
  <si>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учреждений).</t>
  </si>
  <si>
    <t>Приложение 2</t>
  </si>
  <si>
    <t>Приложение №7</t>
  </si>
  <si>
    <t>Приложение №9</t>
  </si>
  <si>
    <t>Приложение №10</t>
  </si>
  <si>
    <t>Приложение № 11</t>
  </si>
  <si>
    <t>Приложение № 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</si>
  <si>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</si>
  <si>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</si>
  <si>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</si>
  <si>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</si>
  <si>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</si>
  <si>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</si>
  <si>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</si>
  <si>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</si>
  <si>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Муниципальная программа «Развитие дорожного хозяйства на территории Ревякинского муниципального образования" на 2014- 2018 годы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</si>
  <si>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</si>
  <si>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</si>
  <si>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</si>
  <si>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Муниципальная программа «Мероприятия связанные с поддержкой местных инициатив граждан проживающих в сельской местности"</t>
  </si>
  <si>
    <t>Реализация мероприятий муниципальной программы за счет средств местного бюджета</t>
  </si>
  <si>
    <t>21.8.00.00000</t>
  </si>
  <si>
    <t>21.8.00.99000</t>
  </si>
  <si>
    <t>(тыс. рублей)</t>
  </si>
  <si>
    <t>Виды заимствований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</si>
  <si>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</si>
  <si>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</si>
  <si>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</si>
  <si>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</si>
  <si>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</si>
  <si>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</si>
  <si>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</si>
  <si>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Приложение № 13</t>
  </si>
  <si>
    <t>Приложение № 14</t>
  </si>
  <si>
    <t>Приложение №8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</si>
  <si>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</si>
  <si>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</si>
  <si>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</si>
  <si>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</si>
  <si>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</si>
  <si>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</si>
  <si>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</si>
  <si>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</si>
  <si>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</si>
  <si>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Дотации бюджетам сельских поселений на выравнивание бюджетной обеспеченности</t>
  </si>
  <si>
    <t>000 2 02 20000 00 0000 151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</si>
  <si>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</si>
  <si>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дотации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</si>
  <si>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</si>
  <si>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</si>
  <si>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не налоговые доходы бюджетов поселений</t>
  </si>
  <si>
    <t xml:space="preserve">                       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</si>
  <si>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</si>
  <si>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</si>
  <si>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Мун.программа "Пожарная безопасность"</t>
  </si>
  <si>
    <t>Муниципальная программа "Развитие культуры в Ревякинском муниципальном образовании на 2017-2021 г.г."</t>
  </si>
  <si>
    <t>0801</t>
  </si>
  <si>
    <t>2021 год</t>
  </si>
  <si>
    <t>000 2 02 30024 10 0000 150</t>
  </si>
  <si>
    <t>000 2 02 30024 00 0000 150</t>
  </si>
  <si>
    <t>000 2 02 35118 10 0000 150</t>
  </si>
  <si>
    <t>000 2 02 35118 00 0000 150</t>
  </si>
  <si>
    <t>000 2 02 30000 00 0000 150</t>
  </si>
  <si>
    <t>000 2 02 29999 10 0000 150</t>
  </si>
  <si>
    <t>000 2 02 20000 00 0000 150</t>
  </si>
  <si>
    <t>000 2 02 15001 10 0000 150</t>
  </si>
  <si>
    <t>000 2 02 10000 00 0000 150</t>
  </si>
  <si>
    <t>000 2 02 01003 10 0000 150</t>
  </si>
  <si>
    <t>000 2 02 02079 10 0000 150</t>
  </si>
  <si>
    <t>2 02 04000 00 0000 150</t>
  </si>
  <si>
    <t>2 02 04999 00 0000 150</t>
  </si>
  <si>
    <t>2 02 04999 10 0000 150</t>
  </si>
  <si>
    <t>2 02 15001 10 0000 150</t>
  </si>
  <si>
    <t>2 02 15002 10 0000 150</t>
  </si>
  <si>
    <t>2 02 19999 10 0000 150</t>
  </si>
  <si>
    <t>2 02 29999 10 0000 150</t>
  </si>
  <si>
    <t>2 02 30024 10 0000 150</t>
  </si>
  <si>
    <t>2 02 35118 10 0000 150</t>
  </si>
  <si>
    <t>2 02 49999 10 0000 150</t>
  </si>
  <si>
    <t>2 19 00000 10 0000 150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</si>
  <si>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</si>
  <si>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</si>
  <si>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</si>
  <si>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</si>
  <si>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</si>
  <si>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0310</t>
  </si>
  <si>
    <t>1 13 02995 10 0000 130</t>
  </si>
  <si>
    <t>Прочие доходы от компенсации затрат бюджетов сельских поселений</t>
  </si>
  <si>
    <t>2 08 05000 10 0000 150</t>
  </si>
  <si>
    <t xml:space="preserve"> 2 04 05020 10 0000 150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</si>
  <si>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</si>
  <si>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</si>
  <si>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</si>
  <si>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</si>
  <si>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</si>
  <si>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</si>
  <si>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</si>
  <si>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</si>
  <si>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2022 г</t>
  </si>
  <si>
    <t>2022г</t>
  </si>
  <si>
    <t>2022 год</t>
  </si>
  <si>
    <t>91.4.00.00000</t>
  </si>
  <si>
    <t>Реализация мероприятий перечня народных инициатив</t>
  </si>
  <si>
    <t>91.4.00.S2370</t>
  </si>
  <si>
    <t>2022 г.</t>
  </si>
  <si>
    <t xml:space="preserve">Дорожный фонд Ревякинского муниципального образования </t>
  </si>
  <si>
    <t xml:space="preserve"> 2022 год</t>
  </si>
  <si>
    <t xml:space="preserve"> ПРОГНОЗИРУЕМЫЕ ДОХОДЫ БЮДЖЕТА РЕВЯКИНСКОГО МУНИЦИПАЛЬНОГО ОБРАЗОВАНИЯ НА 2021 год</t>
  </si>
  <si>
    <t>2023 г</t>
  </si>
  <si>
    <t xml:space="preserve"> ПРОГНОЗИРУЕМЫЕ ДОХОДЫ БЮДЖЕТА РЕВЯКИНСКОГО МУНИЦИПАЛЬНОГО ОБРАЗОВАНИЯ НА 2022-2023 г.</t>
  </si>
  <si>
    <t>Перечень главных администраторов доходов бюджета Ревякинского муниципального образования на 2021 год и на плановый период 2022-2023 годов</t>
  </si>
  <si>
    <t>Код главного администратора</t>
  </si>
  <si>
    <t>2 02 25467 10 0000 150</t>
  </si>
  <si>
    <t>Субсидия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</si>
  <si>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</si>
  <si>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</si>
  <si>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</si>
  <si>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</si>
  <si>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1 14 02053 10 0000 440</t>
  </si>
  <si>
    <t>Доходы от реализации иного имущества, находящегося в собственности сельских по-селений (за исключением имущества муни-ципальных бюджетных и автономных учре-ждений, а также имущества муниципальных унитарных предприятий, в том числе казен-ных), в части реализации материальных запасов по указанному имуществу</t>
  </si>
  <si>
    <t>2 02 16001 10 0000 150</t>
  </si>
  <si>
    <t>Дотации бюджетам сельских поселений выравнивание бюджетной обеспеченности бюджетов муниципальных районов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</si>
  <si>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</si>
  <si>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</si>
  <si>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2 02 25519 10 0000 150</t>
  </si>
  <si>
    <t>Субсидии бюджетам на поддержку отрасли культуры</t>
  </si>
  <si>
    <t>Перечень главных администраторов источников финансирования дефицита  бюджета Ревякинского муниципального образования на 2021 год и на плановый период 2022-2023 годов</t>
  </si>
  <si>
    <t>2023г</t>
  </si>
  <si>
    <t>2023 год</t>
  </si>
  <si>
    <t xml:space="preserve"> ИСТОЧНИКИ  ВНУТРЕННЕГО ФИНАНСИРОВАНИЯ ДЕФИЦИТА БЮДЖЕТА РЕВЯКИНСКОГО МУНИЦИПАЛЬНОГО ОБРАЗОВАНИЯ НА 2022-2023г</t>
  </si>
  <si>
    <t xml:space="preserve">РАСПРЕДЕЛЕНИЕ БЮДЖЕТНЫХ АССИГНОВАНИЙ НА РЕАЛИЗАЦИЮ МУНИЦИПАЛЬНЫХ  ПРОГРАММ РЕВЯКИНСКОГО МУНИЦИПАЛЬНОГО ОБРАЗОВАНИЯ НА 2021 ГОД </t>
  </si>
  <si>
    <t xml:space="preserve">РАСПРЕДЕЛЕНИЕ БЮДЖЕТНЫХ АССИГНОВАНИЙ НА РЕАЛИЗАЦИЮ МУНИЦИПАЛЬНЫХ  ПРОГРАММ РЕВЯКИНСКОГО МУНИЦИПАЛЬНОГО ОБРАЗОВАНИЯ НА 2022-2023 Г. </t>
  </si>
  <si>
    <t xml:space="preserve">Программа муниципальных внутренних заимствований Ревякинского муниципального образования на 2022-2023 годы. </t>
  </si>
  <si>
    <t xml:space="preserve"> 2023 год</t>
  </si>
  <si>
    <t xml:space="preserve">Прочая закупка товаров, работ и услуг </t>
  </si>
  <si>
    <t>Прочая закупка товаров, работ и услуг</t>
  </si>
  <si>
    <t>Муниципальная программа «Развитие дорожного хозяйства на территории Ревякинского муниципального образования" на 2021- 2023 годы</t>
  </si>
  <si>
    <t>ОБРАЗОВАНИЕ</t>
  </si>
  <si>
    <t>Профессиональная подготовка, переподготовка и повышение квалификации</t>
  </si>
  <si>
    <t>880</t>
  </si>
  <si>
    <t>20.5.00.S2100</t>
  </si>
  <si>
    <t>20.5.00.00000</t>
  </si>
  <si>
    <t>РАСПРЕДЕЛЕНИЕ БЮДЖЕТНЫХ АССИГНОВАНИЙ ПО РАЗДЕЛАМ, ПОДРАЗДЕЛАМ, ЦЕЛЕВЫМ СТАТЬЯМ И ВИДАМ РАСХОДОВ КЛАССИФИКАЦИИ РАСХОДОВ БЮДЖЕТОВ  НА 2021 ГОД</t>
  </si>
  <si>
    <t>РАСПРЕДЕЛЕНИЕ БЮДЖЕТНЫХ АССИГНОВАНИЙ ПО РАЗДЕЛАМ И ПОДРАЗДЕЛАМ КЛАССИФИКАЦИИ РАСХОДОВ БЮДЖЕТОВ НА 2021 ГОД</t>
  </si>
  <si>
    <t>РАСПРЕДЕЛЕНИЕ БЮДЖЕТНЫХ АССИГНОВАНИЙ ПО РАЗДЕЛАМ И ПОДРАЗДЕЛАМ КЛАССИФИКАЦИИ РАСХОДОВ БЮДЖЕТОВ НА 2022-2023г.</t>
  </si>
  <si>
    <t>РАСПРЕДЕЛЕНИЕ БЮДЖЕТНЫХ АССИГНОВАНИЙ ПО РАЗДЕЛАМ, ПОДРАЗДЕЛАМ, ЦЕЛЕВЫМ СТАТЬЯМ И ВИДАМ РАСХОДОВ КЛАССИФИКАЦИИ РАСХОДОВ БЮДЖЕТОВ  НА 2022-2023</t>
  </si>
  <si>
    <t xml:space="preserve"> ИСТОЧНИКИ  ВНУТРЕННЕГО ФИНАНСИРОВАНИЯ ДЕФИЦИТА БЮДЖЕТА РЕВЯКИНСКОГО МУНИЦИПАЛЬНОГО ОБРАЗОВАНИЯ НА 2021 ГОД</t>
  </si>
  <si>
    <t>Ожидаемые расходы  Ревякинского муниципального образования на 2021 год</t>
  </si>
  <si>
    <t>Специальные расходы</t>
  </si>
  <si>
    <t xml:space="preserve">Программа муниципальных внутренних заимствований Ревякинского муниципального образования на 2021 год </t>
  </si>
  <si>
    <t xml:space="preserve"> 2021 год</t>
  </si>
  <si>
    <t>2023 г.</t>
  </si>
  <si>
    <t xml:space="preserve">  "О бюджете Ревякинского муниципального образования  на 2021 год и на плановый период 2022-2023 годов"</t>
  </si>
  <si>
    <t xml:space="preserve">   "О бюджете Ревякинского муниципального образования  на 2021 год и на плановый период 2022-2023 годов"</t>
  </si>
  <si>
    <t xml:space="preserve"> "О бюджете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</si>
  <si>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       "О  бюджете Ревякинского муниципального образования  на 2021 год и на плановый период 2022-2023 годов"</t>
  </si>
  <si>
    <t>"О бюджете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</si>
  <si>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</si>
  <si>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</si>
  <si>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от 17.12.2020 №44-175/дсп</t>
  </si>
  <si>
    <t xml:space="preserve"> "О бюджете Ревякинского муниципального образования  на 2021 год и на плановый период 2022-2023 годов" от 17.12.2020 №44-175/дсп</t>
  </si>
  <si>
    <t xml:space="preserve"> "О бюджете Ревякинского муниципального образования  на 2021 год и на плановый период 2022-2023 годов"       от 17.12.2020 №44-175/дсп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</si>
</sst>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0"/>
    <numFmt numFmtId="167" formatCode="0.00000"/>
    <numFmt numFmtId="168" formatCode="0.000000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6" borderId="7" applyNumberFormat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33" fillId="0" borderId="0"/>
    <xf numFmtId="0" fontId="46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8" fillId="0" borderId="9" applyNumberFormat="0" applyFill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2" fillId="0" borderId="0"/>
    <xf numFmtId="0" fontId="1" fillId="0" borderId="0"/>
  </cellStyleXfs>
  <cellXfs count="531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5" fillId="0" borderId="0" xfId="0" applyFont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/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30" xfId="0" applyFont="1" applyBorder="1"/>
    <xf numFmtId="0" fontId="13" fillId="0" borderId="0" xfId="0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4" fillId="0" borderId="36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30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30" xfId="0" applyFont="1" applyBorder="1"/>
    <xf numFmtId="0" fontId="13" fillId="0" borderId="30" xfId="0" applyFont="1" applyFill="1" applyBorder="1"/>
    <xf numFmtId="0" fontId="11" fillId="0" borderId="26" xfId="0" applyFont="1" applyFill="1" applyBorder="1"/>
    <xf numFmtId="0" fontId="11" fillId="0" borderId="30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15" fillId="0" borderId="30" xfId="0" applyFont="1" applyBorder="1"/>
    <xf numFmtId="0" fontId="3" fillId="0" borderId="38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9" fillId="0" borderId="14" xfId="0" applyFont="1" applyFill="1" applyBorder="1"/>
    <xf numFmtId="0" fontId="29" fillId="0" borderId="10" xfId="0" applyFont="1" applyBorder="1"/>
    <xf numFmtId="0" fontId="29" fillId="0" borderId="30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30" xfId="0" applyFont="1" applyFill="1" applyBorder="1"/>
    <xf numFmtId="0" fontId="5" fillId="0" borderId="0" xfId="0" applyFont="1" applyAlignment="1"/>
    <xf numFmtId="49" fontId="16" fillId="0" borderId="0" xfId="36" applyNumberFormat="1" applyFont="1" applyFill="1" applyBorder="1" applyAlignment="1">
      <alignment vertical="center"/>
    </xf>
    <xf numFmtId="0" fontId="16" fillId="0" borderId="0" xfId="36" applyFont="1" applyFill="1" applyBorder="1" applyAlignment="1">
      <alignment horizontal="left" wrapText="1"/>
    </xf>
    <xf numFmtId="0" fontId="16" fillId="0" borderId="0" xfId="36" applyFont="1" applyFill="1" applyBorder="1" applyAlignment="1">
      <alignment wrapText="1"/>
    </xf>
    <xf numFmtId="0" fontId="16" fillId="0" borderId="0" xfId="36" applyFont="1" applyFill="1" applyBorder="1"/>
    <xf numFmtId="0" fontId="16" fillId="0" borderId="0" xfId="36" applyFont="1" applyFill="1" applyBorder="1" applyAlignment="1"/>
    <xf numFmtId="165" fontId="16" fillId="0" borderId="0" xfId="36" applyNumberFormat="1" applyFont="1" applyFill="1" applyBorder="1"/>
    <xf numFmtId="4" fontId="16" fillId="0" borderId="0" xfId="36" applyNumberFormat="1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0" fontId="52" fillId="0" borderId="0" xfId="36" applyFont="1" applyFill="1" applyBorder="1" applyAlignment="1">
      <alignment horizontal="center" vertical="center" wrapText="1"/>
    </xf>
    <xf numFmtId="49" fontId="52" fillId="0" borderId="0" xfId="36" applyNumberFormat="1" applyFont="1" applyFill="1" applyBorder="1" applyAlignment="1">
      <alignment vertical="center"/>
    </xf>
    <xf numFmtId="0" fontId="52" fillId="0" borderId="0" xfId="36" applyFont="1" applyFill="1" applyBorder="1" applyAlignment="1">
      <alignment horizontal="center" wrapText="1"/>
    </xf>
    <xf numFmtId="49" fontId="52" fillId="0" borderId="0" xfId="36" applyNumberFormat="1" applyFont="1" applyFill="1" applyBorder="1" applyAlignment="1">
      <alignment horizontal="center" wrapText="1"/>
    </xf>
    <xf numFmtId="49" fontId="5" fillId="0" borderId="17" xfId="36" applyNumberFormat="1" applyFont="1" applyFill="1" applyBorder="1" applyAlignment="1">
      <alignment horizontal="center" vertical="center"/>
    </xf>
    <xf numFmtId="0" fontId="5" fillId="0" borderId="17" xfId="36" applyFont="1" applyFill="1" applyBorder="1" applyAlignment="1">
      <alignment horizontal="center" vertical="center"/>
    </xf>
    <xf numFmtId="0" fontId="5" fillId="0" borderId="11" xfId="36" applyFont="1" applyFill="1" applyBorder="1" applyAlignment="1">
      <alignment vertical="center" wrapText="1"/>
    </xf>
    <xf numFmtId="49" fontId="53" fillId="0" borderId="11" xfId="36" applyNumberFormat="1" applyFont="1" applyFill="1" applyBorder="1" applyAlignment="1">
      <alignment horizontal="center" vertical="center"/>
    </xf>
    <xf numFmtId="0" fontId="5" fillId="0" borderId="11" xfId="36" applyFont="1" applyFill="1" applyBorder="1" applyAlignment="1">
      <alignment horizontal="center" vertical="center"/>
    </xf>
    <xf numFmtId="3" fontId="3" fillId="0" borderId="0" xfId="36" applyNumberFormat="1" applyFont="1" applyFill="1" applyBorder="1" applyAlignment="1">
      <alignment horizontal="right" wrapText="1"/>
    </xf>
    <xf numFmtId="0" fontId="53" fillId="0" borderId="34" xfId="36" applyFont="1" applyFill="1" applyBorder="1"/>
    <xf numFmtId="0" fontId="53" fillId="0" borderId="34" xfId="36" applyFont="1" applyFill="1" applyBorder="1" applyAlignment="1">
      <alignment horizontal="center" vertical="center"/>
    </xf>
    <xf numFmtId="49" fontId="53" fillId="0" borderId="34" xfId="36" applyNumberFormat="1" applyFont="1" applyFill="1" applyBorder="1" applyAlignment="1">
      <alignment horizontal="center" vertical="center"/>
    </xf>
    <xf numFmtId="0" fontId="32" fillId="0" borderId="0" xfId="36" applyFont="1" applyFill="1" applyBorder="1"/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3" fillId="0" borderId="4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54" fillId="0" borderId="13" xfId="0" applyFont="1" applyBorder="1" applyAlignment="1">
      <alignment wrapText="1"/>
    </xf>
    <xf numFmtId="0" fontId="54" fillId="0" borderId="14" xfId="0" applyFont="1" applyBorder="1"/>
    <xf numFmtId="0" fontId="55" fillId="0" borderId="13" xfId="0" applyFont="1" applyBorder="1" applyAlignment="1">
      <alignment wrapText="1"/>
    </xf>
    <xf numFmtId="0" fontId="55" fillId="0" borderId="14" xfId="0" applyFont="1" applyBorder="1"/>
    <xf numFmtId="0" fontId="55" fillId="0" borderId="27" xfId="0" applyFont="1" applyBorder="1" applyAlignment="1">
      <alignment wrapText="1"/>
    </xf>
    <xf numFmtId="0" fontId="55" fillId="0" borderId="15" xfId="0" applyFont="1" applyBorder="1"/>
    <xf numFmtId="0" fontId="54" fillId="0" borderId="13" xfId="0" applyFont="1" applyBorder="1"/>
    <xf numFmtId="0" fontId="5" fillId="0" borderId="24" xfId="36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53" fillId="0" borderId="17" xfId="36" applyFont="1" applyFill="1" applyBorder="1" applyAlignment="1">
      <alignment horizontal="center" vertical="center"/>
    </xf>
    <xf numFmtId="0" fontId="5" fillId="0" borderId="24" xfId="36" applyFont="1" applyFill="1" applyBorder="1" applyAlignment="1">
      <alignment vertical="center" wrapText="1"/>
    </xf>
    <xf numFmtId="0" fontId="53" fillId="0" borderId="24" xfId="36" applyFont="1" applyFill="1" applyBorder="1" applyAlignment="1">
      <alignment horizontal="center" vertical="center"/>
    </xf>
    <xf numFmtId="49" fontId="53" fillId="0" borderId="24" xfId="36" applyNumberFormat="1" applyFont="1" applyFill="1" applyBorder="1" applyAlignment="1">
      <alignment horizontal="center" vertical="center"/>
    </xf>
    <xf numFmtId="165" fontId="5" fillId="0" borderId="33" xfId="36" applyNumberFormat="1" applyFont="1" applyFill="1" applyBorder="1" applyAlignment="1">
      <alignment horizontal="right" vertical="center"/>
    </xf>
    <xf numFmtId="49" fontId="53" fillId="0" borderId="17" xfId="36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/>
    </xf>
    <xf numFmtId="164" fontId="29" fillId="0" borderId="25" xfId="0" applyNumberFormat="1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55" fillId="0" borderId="25" xfId="0" applyNumberFormat="1" applyFont="1" applyBorder="1" applyAlignment="1">
      <alignment horizontal="center"/>
    </xf>
    <xf numFmtId="164" fontId="54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49" fontId="0" fillId="0" borderId="17" xfId="36" applyNumberFormat="1" applyFont="1" applyFill="1" applyBorder="1" applyAlignment="1">
      <alignment horizontal="center" vertical="center"/>
    </xf>
    <xf numFmtId="0" fontId="0" fillId="0" borderId="17" xfId="36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0" borderId="17" xfId="36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3" fillId="0" borderId="38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2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6" fillId="0" borderId="13" xfId="0" applyFont="1" applyBorder="1" applyAlignment="1">
      <alignment vertical="top" wrapText="1"/>
    </xf>
    <xf numFmtId="49" fontId="56" fillId="0" borderId="14" xfId="0" applyNumberFormat="1" applyFont="1" applyBorder="1" applyAlignment="1">
      <alignment horizontal="center" vertical="top"/>
    </xf>
    <xf numFmtId="49" fontId="56" fillId="0" borderId="14" xfId="0" applyNumberFormat="1" applyFont="1" applyBorder="1" applyAlignment="1">
      <alignment vertical="top"/>
    </xf>
    <xf numFmtId="49" fontId="56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5" xfId="0" applyNumberFormat="1" applyFont="1" applyBorder="1" applyAlignment="1">
      <alignment vertical="top"/>
    </xf>
    <xf numFmtId="4" fontId="11" fillId="0" borderId="25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8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6" fillId="19" borderId="13" xfId="0" applyFont="1" applyFill="1" applyBorder="1" applyAlignment="1">
      <alignment vertical="top" wrapText="1"/>
    </xf>
    <xf numFmtId="49" fontId="56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 wrapText="1"/>
    </xf>
    <xf numFmtId="0" fontId="13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6" fillId="19" borderId="14" xfId="0" applyNumberFormat="1" applyFont="1" applyFill="1" applyBorder="1" applyAlignment="1">
      <alignment vertical="top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13" fillId="0" borderId="33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 wrapText="1"/>
    </xf>
    <xf numFmtId="4" fontId="18" fillId="0" borderId="25" xfId="0" applyNumberFormat="1" applyFont="1" applyBorder="1" applyAlignment="1">
      <alignment horizontal="right" vertical="top" wrapText="1"/>
    </xf>
    <xf numFmtId="4" fontId="56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horizontal="right" vertical="top" wrapText="1"/>
    </xf>
    <xf numFmtId="4" fontId="17" fillId="0" borderId="25" xfId="0" applyNumberFormat="1" applyFont="1" applyBorder="1" applyAlignment="1">
      <alignment vertical="top" wrapText="1"/>
    </xf>
    <xf numFmtId="4" fontId="11" fillId="0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vertical="top" wrapText="1"/>
    </xf>
    <xf numFmtId="4" fontId="11" fillId="0" borderId="25" xfId="0" applyNumberFormat="1" applyFont="1" applyBorder="1" applyAlignment="1">
      <alignment horizontal="right" vertical="top"/>
    </xf>
    <xf numFmtId="4" fontId="56" fillId="19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vertical="top" wrapText="1"/>
    </xf>
    <xf numFmtId="4" fontId="10" fillId="0" borderId="25" xfId="0" applyNumberFormat="1" applyFont="1" applyBorder="1" applyAlignment="1">
      <alignment vertical="top" wrapText="1"/>
    </xf>
    <xf numFmtId="4" fontId="18" fillId="0" borderId="25" xfId="0" applyNumberFormat="1" applyFont="1" applyBorder="1" applyAlignment="1">
      <alignment vertical="top" wrapText="1"/>
    </xf>
    <xf numFmtId="4" fontId="56" fillId="0" borderId="25" xfId="0" applyNumberFormat="1" applyFont="1" applyBorder="1" applyAlignment="1">
      <alignment vertical="top" wrapText="1"/>
    </xf>
    <xf numFmtId="4" fontId="6" fillId="0" borderId="25" xfId="0" applyNumberFormat="1" applyFont="1" applyFill="1" applyBorder="1" applyAlignment="1">
      <alignment vertical="top" wrapText="1"/>
    </xf>
    <xf numFmtId="4" fontId="18" fillId="0" borderId="25" xfId="0" applyNumberFormat="1" applyFont="1" applyFill="1" applyBorder="1" applyAlignment="1">
      <alignment vertical="top" wrapText="1"/>
    </xf>
    <xf numFmtId="4" fontId="6" fillId="0" borderId="25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vertical="top" wrapText="1"/>
    </xf>
    <xf numFmtId="4" fontId="11" fillId="19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top" wrapText="1"/>
    </xf>
    <xf numFmtId="4" fontId="11" fillId="0" borderId="31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36" applyFont="1" applyFill="1" applyBorder="1" applyAlignment="1">
      <alignment horizontal="center" vertical="center"/>
    </xf>
    <xf numFmtId="0" fontId="11" fillId="19" borderId="0" xfId="0" applyFont="1" applyFill="1" applyAlignment="1">
      <alignment vertical="top"/>
    </xf>
    <xf numFmtId="4" fontId="11" fillId="19" borderId="0" xfId="0" applyNumberFormat="1" applyFont="1" applyFill="1" applyAlignment="1">
      <alignment vertical="top"/>
    </xf>
    <xf numFmtId="0" fontId="13" fillId="19" borderId="22" xfId="0" applyFont="1" applyFill="1" applyBorder="1" applyAlignment="1">
      <alignment horizontal="center" vertical="top"/>
    </xf>
    <xf numFmtId="0" fontId="13" fillId="19" borderId="32" xfId="0" applyFont="1" applyFill="1" applyBorder="1" applyAlignment="1">
      <alignment horizontal="center" vertical="top"/>
    </xf>
    <xf numFmtId="4" fontId="13" fillId="19" borderId="28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horizontal="left" vertical="top" wrapText="1"/>
    </xf>
    <xf numFmtId="2" fontId="10" fillId="19" borderId="14" xfId="0" applyNumberFormat="1" applyFont="1" applyFill="1" applyBorder="1" applyAlignment="1">
      <alignment vertical="top"/>
    </xf>
    <xf numFmtId="0" fontId="10" fillId="19" borderId="14" xfId="0" applyFont="1" applyFill="1" applyBorder="1" applyAlignment="1">
      <alignment vertical="top"/>
    </xf>
    <xf numFmtId="4" fontId="10" fillId="19" borderId="25" xfId="0" applyNumberFormat="1" applyFont="1" applyFill="1" applyBorder="1" applyAlignment="1">
      <alignment vertical="top"/>
    </xf>
    <xf numFmtId="0" fontId="12" fillId="19" borderId="10" xfId="0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horizontal="center" vertical="top"/>
    </xf>
    <xf numFmtId="4" fontId="12" fillId="19" borderId="12" xfId="0" applyNumberFormat="1" applyFont="1" applyFill="1" applyBorder="1" applyAlignment="1">
      <alignment vertical="top"/>
    </xf>
    <xf numFmtId="0" fontId="12" fillId="19" borderId="10" xfId="0" applyFont="1" applyFill="1" applyBorder="1" applyAlignment="1">
      <alignment vertical="top" wrapText="1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horizontal="center" vertical="top"/>
    </xf>
    <xf numFmtId="0" fontId="12" fillId="19" borderId="13" xfId="0" applyFont="1" applyFill="1" applyBorder="1" applyAlignment="1">
      <alignment horizontal="left" vertical="top" wrapText="1"/>
    </xf>
    <xf numFmtId="0" fontId="12" fillId="19" borderId="13" xfId="0" applyFont="1" applyFill="1" applyBorder="1" applyAlignment="1">
      <alignment vertical="top"/>
    </xf>
    <xf numFmtId="49" fontId="12" fillId="19" borderId="14" xfId="0" applyNumberFormat="1" applyFont="1" applyFill="1" applyBorder="1" applyAlignment="1">
      <alignment horizontal="left" vertical="top"/>
    </xf>
    <xf numFmtId="49" fontId="12" fillId="19" borderId="14" xfId="0" applyNumberFormat="1" applyFont="1" applyFill="1" applyBorder="1" applyAlignment="1">
      <alignment vertical="top"/>
    </xf>
    <xf numFmtId="0" fontId="13" fillId="19" borderId="14" xfId="0" applyFont="1" applyFill="1" applyBorder="1" applyAlignment="1">
      <alignment horizontal="center" vertical="top"/>
    </xf>
    <xf numFmtId="4" fontId="13" fillId="19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4" fontId="13" fillId="0" borderId="25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4" fontId="0" fillId="0" borderId="3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2" fontId="55" fillId="0" borderId="3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55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5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25" xfId="0" applyNumberFormat="1" applyFont="1" applyBorder="1"/>
    <xf numFmtId="0" fontId="12" fillId="0" borderId="13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4" fontId="12" fillId="0" borderId="25" xfId="0" applyNumberFormat="1" applyFont="1" applyBorder="1"/>
    <xf numFmtId="4" fontId="12" fillId="0" borderId="31" xfId="0" applyNumberFormat="1" applyFont="1" applyBorder="1"/>
    <xf numFmtId="4" fontId="10" fillId="0" borderId="33" xfId="0" applyNumberFormat="1" applyFont="1" applyBorder="1"/>
    <xf numFmtId="9" fontId="11" fillId="0" borderId="0" xfId="0" applyNumberFormat="1" applyFont="1" applyAlignment="1">
      <alignment vertical="top"/>
    </xf>
    <xf numFmtId="0" fontId="5" fillId="0" borderId="24" xfId="36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top"/>
    </xf>
    <xf numFmtId="0" fontId="0" fillId="0" borderId="15" xfId="36" applyFont="1" applyFill="1" applyBorder="1" applyAlignment="1">
      <alignment horizontal="center" vertical="top" wrapText="1"/>
    </xf>
    <xf numFmtId="0" fontId="53" fillId="0" borderId="15" xfId="36" applyFont="1" applyFill="1" applyBorder="1" applyAlignment="1">
      <alignment horizontal="center" vertical="center"/>
    </xf>
    <xf numFmtId="49" fontId="0" fillId="0" borderId="15" xfId="36" applyNumberFormat="1" applyFont="1" applyFill="1" applyBorder="1" applyAlignment="1">
      <alignment horizontal="center" vertical="center"/>
    </xf>
    <xf numFmtId="0" fontId="0" fillId="0" borderId="15" xfId="36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vertical="top" wrapText="1"/>
    </xf>
    <xf numFmtId="0" fontId="0" fillId="0" borderId="14" xfId="36" applyFont="1" applyFill="1" applyBorder="1" applyAlignment="1">
      <alignment horizontal="center" vertical="top" wrapText="1"/>
    </xf>
    <xf numFmtId="0" fontId="53" fillId="0" borderId="14" xfId="36" applyFont="1" applyFill="1" applyBorder="1" applyAlignment="1">
      <alignment horizontal="center" vertical="center"/>
    </xf>
    <xf numFmtId="49" fontId="0" fillId="0" borderId="14" xfId="36" applyNumberFormat="1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horizontal="center" vertical="center"/>
    </xf>
    <xf numFmtId="4" fontId="5" fillId="0" borderId="35" xfId="36" applyNumberFormat="1" applyFont="1" applyFill="1" applyBorder="1" applyAlignment="1">
      <alignment horizontal="right" vertical="center"/>
    </xf>
    <xf numFmtId="4" fontId="53" fillId="0" borderId="31" xfId="36" applyNumberFormat="1" applyFont="1" applyFill="1" applyBorder="1" applyAlignment="1">
      <alignment horizontal="right" vertical="center"/>
    </xf>
    <xf numFmtId="4" fontId="53" fillId="0" borderId="14" xfId="36" applyNumberFormat="1" applyFont="1" applyFill="1" applyBorder="1" applyAlignment="1">
      <alignment horizontal="right" vertical="center"/>
    </xf>
    <xf numFmtId="0" fontId="58" fillId="0" borderId="29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/>
    </xf>
    <xf numFmtId="0" fontId="11" fillId="0" borderId="52" xfId="0" applyFont="1" applyBorder="1" applyAlignment="1">
      <alignment horizontal="justify" vertical="top" wrapText="1"/>
    </xf>
    <xf numFmtId="0" fontId="58" fillId="0" borderId="52" xfId="0" applyFont="1" applyBorder="1" applyAlignment="1">
      <alignment horizontal="center" vertical="top"/>
    </xf>
    <xf numFmtId="0" fontId="58" fillId="0" borderId="52" xfId="0" applyFont="1" applyBorder="1" applyAlignment="1">
      <alignment horizontal="justify" vertical="top" wrapText="1"/>
    </xf>
    <xf numFmtId="0" fontId="59" fillId="0" borderId="0" xfId="0" applyFont="1" applyAlignment="1">
      <alignment horizontal="justify"/>
    </xf>
    <xf numFmtId="4" fontId="5" fillId="0" borderId="33" xfId="36" applyNumberFormat="1" applyFont="1" applyFill="1" applyBorder="1" applyAlignment="1">
      <alignment horizontal="right" vertical="center"/>
    </xf>
    <xf numFmtId="4" fontId="5" fillId="0" borderId="12" xfId="36" applyNumberFormat="1" applyFont="1" applyFill="1" applyBorder="1" applyAlignment="1">
      <alignment horizontal="right" vertical="center"/>
    </xf>
    <xf numFmtId="4" fontId="53" fillId="0" borderId="37" xfId="36" applyNumberFormat="1" applyFont="1" applyFill="1" applyBorder="1" applyAlignment="1">
      <alignment horizontal="right" vertical="center"/>
    </xf>
    <xf numFmtId="2" fontId="53" fillId="0" borderId="31" xfId="36" applyNumberFormat="1" applyFont="1" applyFill="1" applyBorder="1" applyAlignment="1">
      <alignment horizontal="right" vertical="center"/>
    </xf>
    <xf numFmtId="2" fontId="5" fillId="0" borderId="33" xfId="36" applyNumberFormat="1" applyFont="1" applyFill="1" applyBorder="1" applyAlignment="1">
      <alignment horizontal="right" vertical="center"/>
    </xf>
    <xf numFmtId="2" fontId="5" fillId="0" borderId="12" xfId="36" applyNumberFormat="1" applyFont="1" applyFill="1" applyBorder="1" applyAlignment="1">
      <alignment horizontal="right" vertical="center"/>
    </xf>
    <xf numFmtId="2" fontId="53" fillId="0" borderId="37" xfId="36" applyNumberFormat="1" applyFont="1" applyFill="1" applyBorder="1" applyAlignment="1">
      <alignment horizontal="right" vertical="center"/>
    </xf>
    <xf numFmtId="2" fontId="53" fillId="0" borderId="14" xfId="36" applyNumberFormat="1" applyFont="1" applyFill="1" applyBorder="1" applyAlignment="1">
      <alignment horizontal="right" vertical="center"/>
    </xf>
    <xf numFmtId="2" fontId="5" fillId="0" borderId="35" xfId="36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9" fontId="0" fillId="0" borderId="14" xfId="36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19" borderId="0" xfId="0" applyFont="1" applyFill="1" applyAlignment="1">
      <alignment vertical="top" wrapText="1"/>
    </xf>
    <xf numFmtId="2" fontId="0" fillId="0" borderId="36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7" fontId="11" fillId="0" borderId="0" xfId="0" applyNumberFormat="1" applyFont="1" applyAlignment="1">
      <alignment vertical="top"/>
    </xf>
    <xf numFmtId="168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17" fillId="0" borderId="25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57" fillId="0" borderId="13" xfId="45" applyFont="1" applyBorder="1" applyAlignment="1">
      <alignment horizontal="center" vertical="top" wrapText="1"/>
    </xf>
    <xf numFmtId="0" fontId="57" fillId="0" borderId="14" xfId="45" applyFont="1" applyBorder="1" applyAlignment="1">
      <alignment horizontal="center" vertical="top"/>
    </xf>
    <xf numFmtId="0" fontId="57" fillId="0" borderId="25" xfId="45" applyFont="1" applyBorder="1" applyAlignment="1">
      <alignment horizontal="justify" vertical="top" wrapText="1"/>
    </xf>
    <xf numFmtId="0" fontId="58" fillId="0" borderId="47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/>
    </xf>
    <xf numFmtId="0" fontId="11" fillId="0" borderId="55" xfId="0" applyFont="1" applyBorder="1" applyAlignment="1">
      <alignment horizontal="justify" vertical="top" wrapText="1"/>
    </xf>
    <xf numFmtId="0" fontId="58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justify" vertical="top" wrapText="1"/>
    </xf>
    <xf numFmtId="0" fontId="58" fillId="19" borderId="14" xfId="0" applyFont="1" applyFill="1" applyBorder="1" applyAlignment="1">
      <alignment horizontal="center" vertical="top" wrapText="1"/>
    </xf>
    <xf numFmtId="0" fontId="11" fillId="19" borderId="14" xfId="0" applyFont="1" applyFill="1" applyBorder="1" applyAlignment="1">
      <alignment horizontal="center" vertical="top"/>
    </xf>
    <xf numFmtId="0" fontId="11" fillId="19" borderId="14" xfId="0" applyFont="1" applyFill="1" applyBorder="1" applyAlignment="1">
      <alignment horizontal="justify" vertical="top" wrapText="1"/>
    </xf>
    <xf numFmtId="0" fontId="0" fillId="19" borderId="0" xfId="0" applyFill="1"/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6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3" fillId="0" borderId="44" xfId="0" applyFont="1" applyBorder="1" applyAlignment="1">
      <alignment wrapText="1"/>
    </xf>
    <xf numFmtId="0" fontId="53" fillId="0" borderId="43" xfId="0" applyFont="1" applyBorder="1" applyAlignment="1">
      <alignment wrapText="1"/>
    </xf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19" borderId="0" xfId="0" applyFont="1" applyFill="1" applyAlignment="1">
      <alignment horizontal="center" vertical="top" wrapText="1"/>
    </xf>
    <xf numFmtId="4" fontId="11" fillId="19" borderId="18" xfId="0" applyNumberFormat="1" applyFont="1" applyFill="1" applyBorder="1" applyAlignment="1">
      <alignment horizontal="right" vertical="top"/>
    </xf>
    <xf numFmtId="0" fontId="10" fillId="19" borderId="0" xfId="0" applyFont="1" applyFill="1" applyAlignment="1">
      <alignment horizontal="right" vertical="top"/>
    </xf>
    <xf numFmtId="0" fontId="12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49" fontId="0" fillId="0" borderId="23" xfId="36" applyNumberFormat="1" applyFont="1" applyFill="1" applyBorder="1" applyAlignment="1">
      <alignment horizontal="center" vertical="top"/>
    </xf>
    <xf numFmtId="49" fontId="3" fillId="0" borderId="16" xfId="36" applyNumberFormat="1" applyFont="1" applyFill="1" applyBorder="1" applyAlignment="1">
      <alignment horizontal="center" vertical="top"/>
    </xf>
    <xf numFmtId="0" fontId="0" fillId="0" borderId="32" xfId="36" applyFont="1" applyFill="1" applyBorder="1" applyAlignment="1">
      <alignment vertical="top" wrapText="1"/>
    </xf>
    <xf numFmtId="0" fontId="3" fillId="0" borderId="34" xfId="36" applyFont="1" applyFill="1" applyBorder="1" applyAlignment="1">
      <alignment vertical="top" wrapText="1"/>
    </xf>
    <xf numFmtId="0" fontId="32" fillId="0" borderId="0" xfId="36" applyFont="1" applyFill="1" applyBorder="1" applyAlignment="1">
      <alignment horizontal="center"/>
    </xf>
    <xf numFmtId="0" fontId="5" fillId="0" borderId="53" xfId="36" applyFont="1" applyFill="1" applyBorder="1" applyAlignment="1">
      <alignment horizontal="left"/>
    </xf>
    <xf numFmtId="0" fontId="5" fillId="0" borderId="54" xfId="36" applyFont="1" applyFill="1" applyBorder="1" applyAlignment="1">
      <alignment horizontal="left"/>
    </xf>
    <xf numFmtId="0" fontId="3" fillId="0" borderId="24" xfId="36" applyFont="1" applyFill="1" applyBorder="1" applyAlignment="1">
      <alignment vertical="top" wrapText="1"/>
    </xf>
    <xf numFmtId="0" fontId="3" fillId="0" borderId="17" xfId="36" applyFont="1" applyFill="1" applyBorder="1" applyAlignment="1">
      <alignment vertical="top" wrapText="1"/>
    </xf>
    <xf numFmtId="49" fontId="0" fillId="0" borderId="45" xfId="36" applyNumberFormat="1" applyFont="1" applyFill="1" applyBorder="1" applyAlignment="1">
      <alignment horizontal="center" vertical="top"/>
    </xf>
    <xf numFmtId="49" fontId="53" fillId="0" borderId="41" xfId="36" applyNumberFormat="1" applyFont="1" applyFill="1" applyBorder="1" applyAlignment="1">
      <alignment horizontal="center" vertical="top"/>
    </xf>
    <xf numFmtId="0" fontId="0" fillId="0" borderId="10" xfId="36" applyFont="1" applyFill="1" applyBorder="1" applyAlignment="1">
      <alignment vertical="top" wrapText="1"/>
    </xf>
    <xf numFmtId="0" fontId="53" fillId="0" borderId="16" xfId="36" applyFont="1" applyFill="1" applyBorder="1" applyAlignment="1">
      <alignment vertical="top" wrapText="1"/>
    </xf>
    <xf numFmtId="0" fontId="0" fillId="0" borderId="23" xfId="36" applyFont="1" applyFill="1" applyBorder="1" applyAlignment="1">
      <alignment vertical="top" wrapText="1"/>
    </xf>
    <xf numFmtId="0" fontId="53" fillId="0" borderId="27" xfId="36" applyFont="1" applyFill="1" applyBorder="1" applyAlignment="1">
      <alignment vertical="top" wrapText="1"/>
    </xf>
    <xf numFmtId="49" fontId="0" fillId="0" borderId="46" xfId="36" applyNumberFormat="1" applyFont="1" applyFill="1" applyBorder="1" applyAlignment="1">
      <alignment horizontal="center" vertical="top" wrapText="1"/>
    </xf>
    <xf numFmtId="49" fontId="53" fillId="0" borderId="51" xfId="36" applyNumberFormat="1" applyFont="1" applyFill="1" applyBorder="1" applyAlignment="1">
      <alignment horizontal="center" vertical="top" wrapText="1"/>
    </xf>
    <xf numFmtId="0" fontId="5" fillId="0" borderId="0" xfId="36" applyFont="1" applyAlignment="1">
      <alignment horizontal="center"/>
    </xf>
    <xf numFmtId="0" fontId="13" fillId="0" borderId="0" xfId="36" applyFont="1" applyAlignment="1">
      <alignment horizontal="center" wrapText="1"/>
    </xf>
    <xf numFmtId="0" fontId="5" fillId="0" borderId="0" xfId="36" applyFont="1" applyFill="1" applyBorder="1" applyAlignment="1">
      <alignment horizontal="center" vertical="center" wrapText="1"/>
    </xf>
    <xf numFmtId="0" fontId="53" fillId="0" borderId="0" xfId="36" applyFont="1" applyFill="1" applyBorder="1" applyAlignment="1">
      <alignment horizontal="center" vertical="center" wrapText="1"/>
    </xf>
    <xf numFmtId="0" fontId="5" fillId="0" borderId="24" xfId="36" applyFont="1" applyFill="1" applyBorder="1" applyAlignment="1">
      <alignment horizontal="center" vertical="center" wrapText="1"/>
    </xf>
    <xf numFmtId="0" fontId="5" fillId="0" borderId="17" xfId="36" applyFont="1" applyFill="1" applyBorder="1" applyAlignment="1">
      <alignment horizontal="center" vertical="center" wrapText="1"/>
    </xf>
    <xf numFmtId="49" fontId="51" fillId="0" borderId="23" xfId="36" applyNumberFormat="1" applyFont="1" applyFill="1" applyBorder="1" applyAlignment="1">
      <alignment horizontal="center" vertical="center"/>
    </xf>
    <xf numFmtId="49" fontId="51" fillId="0" borderId="16" xfId="36" applyNumberFormat="1" applyFont="1" applyFill="1" applyBorder="1" applyAlignment="1">
      <alignment horizontal="center" vertical="center"/>
    </xf>
    <xf numFmtId="3" fontId="5" fillId="0" borderId="33" xfId="36" applyNumberFormat="1" applyFont="1" applyFill="1" applyBorder="1" applyAlignment="1">
      <alignment horizontal="center" vertical="center" wrapText="1"/>
    </xf>
    <xf numFmtId="3" fontId="5" fillId="0" borderId="31" xfId="36" applyNumberFormat="1" applyFont="1" applyFill="1" applyBorder="1" applyAlignment="1">
      <alignment horizontal="center" vertical="center" wrapText="1"/>
    </xf>
    <xf numFmtId="0" fontId="5" fillId="0" borderId="24" xfId="36" applyFont="1" applyFill="1" applyBorder="1" applyAlignment="1">
      <alignment horizontal="center" vertical="center"/>
    </xf>
    <xf numFmtId="0" fontId="5" fillId="0" borderId="39" xfId="36" applyFont="1" applyFill="1" applyBorder="1" applyAlignment="1">
      <alignment horizontal="left"/>
    </xf>
    <xf numFmtId="0" fontId="5" fillId="0" borderId="34" xfId="36" applyFont="1" applyFill="1" applyBorder="1" applyAlignment="1">
      <alignment horizontal="left"/>
    </xf>
    <xf numFmtId="0" fontId="0" fillId="0" borderId="24" xfId="36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 2" xfId="45"/>
    <cellStyle name="Обычный_ДЦП  201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88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28450" y="2048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M142"/>
  <sheetViews>
    <sheetView topLeftCell="A33" workbookViewId="0">
      <selection activeCell="J64" sqref="J64"/>
    </sheetView>
  </sheetViews>
  <sheetFormatPr defaultRowHeight="12.75" x14ac:dyDescent="0.2"/>
  <cols>
    <col min="1" max="1" width="46.5703125" style="195" bestFit="1" customWidth="1"/>
    <col min="2" max="2" width="5.85546875" style="186" bestFit="1" customWidth="1"/>
    <col min="3" max="3" width="3.5703125" style="186" bestFit="1" customWidth="1"/>
    <col min="4" max="4" width="4.42578125" style="186" bestFit="1" customWidth="1"/>
    <col min="5" max="5" width="16.140625" style="186" customWidth="1"/>
    <col min="6" max="6" width="4.5703125" style="186" bestFit="1" customWidth="1"/>
    <col min="7" max="7" width="18.5703125" style="250" customWidth="1"/>
    <col min="8" max="8" width="11.85546875" style="186" customWidth="1"/>
    <col min="9" max="9" width="10.5703125" style="186" bestFit="1" customWidth="1"/>
    <col min="10" max="16384" width="9.140625" style="186"/>
  </cols>
  <sheetData>
    <row r="1" spans="1:13" ht="15" customHeight="1" x14ac:dyDescent="0.2">
      <c r="A1" s="268"/>
      <c r="B1" s="437"/>
      <c r="C1" s="437"/>
      <c r="D1" s="437"/>
      <c r="E1" s="437"/>
      <c r="F1" s="437"/>
      <c r="G1" s="249"/>
    </row>
    <row r="2" spans="1:13" ht="12.75" customHeight="1" x14ac:dyDescent="0.2">
      <c r="A2" s="456" t="s">
        <v>528</v>
      </c>
      <c r="B2" s="456"/>
      <c r="C2" s="456"/>
      <c r="D2" s="456"/>
      <c r="E2" s="456"/>
      <c r="F2" s="456"/>
      <c r="G2" s="456"/>
    </row>
    <row r="3" spans="1:13" ht="24" customHeight="1" x14ac:dyDescent="0.2">
      <c r="A3" s="456"/>
      <c r="B3" s="456"/>
      <c r="C3" s="456"/>
      <c r="D3" s="456"/>
      <c r="E3" s="456"/>
      <c r="F3" s="456"/>
      <c r="G3" s="456"/>
    </row>
    <row r="4" spans="1:13" ht="5.25" customHeight="1" x14ac:dyDescent="0.2">
      <c r="A4" s="456"/>
      <c r="B4" s="456"/>
      <c r="C4" s="456"/>
      <c r="D4" s="456"/>
      <c r="E4" s="456"/>
      <c r="F4" s="456"/>
      <c r="G4" s="456"/>
    </row>
    <row r="5" spans="1:13" ht="13.5" thickBot="1" x14ac:dyDescent="0.25">
      <c r="A5" s="187"/>
      <c r="B5" s="189"/>
      <c r="C5" s="190"/>
      <c r="D5" s="189"/>
      <c r="E5" s="189"/>
      <c r="F5" s="189"/>
      <c r="G5" s="250" t="s">
        <v>235</v>
      </c>
    </row>
    <row r="6" spans="1:13" x14ac:dyDescent="0.2">
      <c r="A6" s="269" t="s">
        <v>236</v>
      </c>
      <c r="B6" s="193" t="s">
        <v>173</v>
      </c>
      <c r="C6" s="193" t="s">
        <v>226</v>
      </c>
      <c r="D6" s="193" t="s">
        <v>237</v>
      </c>
      <c r="E6" s="193" t="s">
        <v>238</v>
      </c>
      <c r="F6" s="193" t="s">
        <v>239</v>
      </c>
      <c r="G6" s="276" t="s">
        <v>240</v>
      </c>
      <c r="H6" s="195"/>
      <c r="J6" s="196"/>
    </row>
    <row r="7" spans="1:13" ht="31.5" x14ac:dyDescent="0.2">
      <c r="A7" s="197" t="s">
        <v>299</v>
      </c>
      <c r="B7" s="246">
        <v>727</v>
      </c>
      <c r="C7" s="198"/>
      <c r="D7" s="199"/>
      <c r="E7" s="199"/>
      <c r="F7" s="199"/>
      <c r="G7" s="277">
        <f>G8+G49+G63+G76+G96+G127+G120+G114+G58+G93</f>
        <v>28636.87</v>
      </c>
      <c r="H7" s="188"/>
      <c r="J7" s="200"/>
      <c r="K7" s="200"/>
      <c r="L7" s="429"/>
      <c r="M7" s="429"/>
    </row>
    <row r="8" spans="1:13" ht="15.75" x14ac:dyDescent="0.2">
      <c r="A8" s="270" t="s">
        <v>227</v>
      </c>
      <c r="B8" s="236" t="s">
        <v>296</v>
      </c>
      <c r="C8" s="213" t="s">
        <v>228</v>
      </c>
      <c r="D8" s="213" t="s">
        <v>241</v>
      </c>
      <c r="E8" s="213" t="s">
        <v>335</v>
      </c>
      <c r="F8" s="213" t="s">
        <v>242</v>
      </c>
      <c r="G8" s="278">
        <f>G9+G17+G24+G40+G43</f>
        <v>14181.93</v>
      </c>
      <c r="H8" s="188"/>
      <c r="J8" s="200"/>
      <c r="K8" s="200"/>
      <c r="L8" s="200"/>
    </row>
    <row r="9" spans="1:13" ht="18.75" customHeight="1" x14ac:dyDescent="0.2">
      <c r="A9" s="207" t="s">
        <v>243</v>
      </c>
      <c r="B9" s="224" t="s">
        <v>296</v>
      </c>
      <c r="C9" s="208" t="s">
        <v>228</v>
      </c>
      <c r="D9" s="208" t="s">
        <v>244</v>
      </c>
      <c r="E9" s="208" t="s">
        <v>335</v>
      </c>
      <c r="F9" s="208" t="s">
        <v>242</v>
      </c>
      <c r="G9" s="279">
        <f>G10</f>
        <v>1474.91</v>
      </c>
      <c r="H9" s="188"/>
      <c r="J9" s="200"/>
      <c r="K9" s="200"/>
      <c r="L9" s="200"/>
    </row>
    <row r="10" spans="1:13" ht="36.75" customHeight="1" x14ac:dyDescent="0.2">
      <c r="A10" s="237" t="s">
        <v>60</v>
      </c>
      <c r="B10" s="240" t="s">
        <v>296</v>
      </c>
      <c r="C10" s="218" t="s">
        <v>228</v>
      </c>
      <c r="D10" s="218" t="s">
        <v>244</v>
      </c>
      <c r="E10" s="218" t="s">
        <v>336</v>
      </c>
      <c r="F10" s="218" t="s">
        <v>242</v>
      </c>
      <c r="G10" s="280">
        <f>G11</f>
        <v>1474.91</v>
      </c>
      <c r="H10" s="188"/>
      <c r="J10" s="200"/>
      <c r="K10" s="200"/>
      <c r="L10" s="200"/>
    </row>
    <row r="11" spans="1:13" ht="42" customHeight="1" x14ac:dyDescent="0.2">
      <c r="A11" s="241" t="s">
        <v>18</v>
      </c>
      <c r="B11" s="243" t="s">
        <v>296</v>
      </c>
      <c r="C11" s="242" t="s">
        <v>228</v>
      </c>
      <c r="D11" s="242" t="s">
        <v>244</v>
      </c>
      <c r="E11" s="242" t="s">
        <v>337</v>
      </c>
      <c r="F11" s="242" t="s">
        <v>242</v>
      </c>
      <c r="G11" s="281">
        <f>G12</f>
        <v>1474.91</v>
      </c>
      <c r="H11" s="188"/>
      <c r="J11" s="200"/>
      <c r="K11" s="200"/>
      <c r="L11" s="200"/>
    </row>
    <row r="12" spans="1:13" ht="24" customHeight="1" x14ac:dyDescent="0.2">
      <c r="A12" s="204" t="s">
        <v>20</v>
      </c>
      <c r="B12" s="221" t="s">
        <v>296</v>
      </c>
      <c r="C12" s="205" t="s">
        <v>228</v>
      </c>
      <c r="D12" s="205" t="s">
        <v>244</v>
      </c>
      <c r="E12" s="205" t="s">
        <v>338</v>
      </c>
      <c r="F12" s="205" t="s">
        <v>242</v>
      </c>
      <c r="G12" s="282">
        <f>G13</f>
        <v>1474.91</v>
      </c>
      <c r="H12" s="188"/>
      <c r="J12" s="200"/>
      <c r="K12" s="200"/>
      <c r="L12" s="200"/>
    </row>
    <row r="13" spans="1:13" s="248" customFormat="1" ht="29.25" customHeight="1" x14ac:dyDescent="0.2">
      <c r="A13" s="201" t="s">
        <v>374</v>
      </c>
      <c r="B13" s="247" t="s">
        <v>296</v>
      </c>
      <c r="C13" s="206" t="s">
        <v>228</v>
      </c>
      <c r="D13" s="206" t="s">
        <v>244</v>
      </c>
      <c r="E13" s="206" t="s">
        <v>339</v>
      </c>
      <c r="F13" s="206" t="s">
        <v>242</v>
      </c>
      <c r="G13" s="283">
        <f>SUM(G14:G16)</f>
        <v>1474.91</v>
      </c>
    </row>
    <row r="14" spans="1:13" ht="26.25" customHeight="1" x14ac:dyDescent="0.2">
      <c r="A14" s="202" t="s">
        <v>368</v>
      </c>
      <c r="B14" s="223" t="s">
        <v>296</v>
      </c>
      <c r="C14" s="203" t="s">
        <v>228</v>
      </c>
      <c r="D14" s="203" t="s">
        <v>244</v>
      </c>
      <c r="E14" s="203" t="s">
        <v>339</v>
      </c>
      <c r="F14" s="203" t="s">
        <v>285</v>
      </c>
      <c r="G14" s="284">
        <v>1132.8</v>
      </c>
      <c r="H14" s="383"/>
    </row>
    <row r="15" spans="1:13" ht="26.25" customHeight="1" x14ac:dyDescent="0.2">
      <c r="A15" s="202" t="s">
        <v>370</v>
      </c>
      <c r="B15" s="223" t="s">
        <v>296</v>
      </c>
      <c r="C15" s="203" t="s">
        <v>228</v>
      </c>
      <c r="D15" s="203" t="s">
        <v>244</v>
      </c>
      <c r="E15" s="203" t="s">
        <v>339</v>
      </c>
      <c r="F15" s="203" t="s">
        <v>286</v>
      </c>
      <c r="G15" s="284">
        <v>0</v>
      </c>
      <c r="H15" s="383"/>
    </row>
    <row r="16" spans="1:13" ht="26.25" customHeight="1" x14ac:dyDescent="0.2">
      <c r="A16" s="202" t="s">
        <v>388</v>
      </c>
      <c r="B16" s="223" t="s">
        <v>296</v>
      </c>
      <c r="C16" s="203" t="s">
        <v>228</v>
      </c>
      <c r="D16" s="203" t="s">
        <v>244</v>
      </c>
      <c r="E16" s="203" t="s">
        <v>339</v>
      </c>
      <c r="F16" s="203" t="s">
        <v>366</v>
      </c>
      <c r="G16" s="284">
        <v>342.11</v>
      </c>
      <c r="H16" s="383"/>
    </row>
    <row r="17" spans="1:13" ht="31.5" hidden="1" customHeight="1" x14ac:dyDescent="0.2">
      <c r="A17" s="207" t="s">
        <v>30</v>
      </c>
      <c r="B17" s="224" t="s">
        <v>296</v>
      </c>
      <c r="C17" s="208" t="s">
        <v>228</v>
      </c>
      <c r="D17" s="208" t="s">
        <v>248</v>
      </c>
      <c r="E17" s="208" t="s">
        <v>335</v>
      </c>
      <c r="F17" s="208" t="s">
        <v>242</v>
      </c>
      <c r="G17" s="279">
        <f>G18</f>
        <v>0</v>
      </c>
    </row>
    <row r="18" spans="1:13" ht="30" hidden="1" customHeight="1" x14ac:dyDescent="0.2">
      <c r="A18" s="237" t="s">
        <v>60</v>
      </c>
      <c r="B18" s="240" t="s">
        <v>296</v>
      </c>
      <c r="C18" s="218" t="s">
        <v>228</v>
      </c>
      <c r="D18" s="218" t="s">
        <v>248</v>
      </c>
      <c r="E18" s="218" t="s">
        <v>336</v>
      </c>
      <c r="F18" s="218" t="s">
        <v>242</v>
      </c>
      <c r="G18" s="280">
        <f>G19</f>
        <v>0</v>
      </c>
    </row>
    <row r="19" spans="1:13" ht="28.5" hidden="1" customHeight="1" x14ac:dyDescent="0.2">
      <c r="A19" s="241" t="s">
        <v>18</v>
      </c>
      <c r="B19" s="243" t="s">
        <v>296</v>
      </c>
      <c r="C19" s="242" t="s">
        <v>228</v>
      </c>
      <c r="D19" s="242" t="s">
        <v>248</v>
      </c>
      <c r="E19" s="242" t="s">
        <v>337</v>
      </c>
      <c r="F19" s="242" t="s">
        <v>242</v>
      </c>
      <c r="G19" s="281">
        <v>0</v>
      </c>
    </row>
    <row r="20" spans="1:13" ht="24.75" hidden="1" customHeight="1" x14ac:dyDescent="0.2">
      <c r="A20" s="204" t="s">
        <v>20</v>
      </c>
      <c r="B20" s="221" t="s">
        <v>296</v>
      </c>
      <c r="C20" s="205" t="s">
        <v>228</v>
      </c>
      <c r="D20" s="205" t="s">
        <v>248</v>
      </c>
      <c r="E20" s="205" t="s">
        <v>338</v>
      </c>
      <c r="F20" s="205" t="s">
        <v>242</v>
      </c>
      <c r="G20" s="282">
        <f>G21</f>
        <v>0</v>
      </c>
    </row>
    <row r="21" spans="1:13" s="231" customFormat="1" ht="36.75" hidden="1" customHeight="1" x14ac:dyDescent="0.2">
      <c r="A21" s="201" t="s">
        <v>374</v>
      </c>
      <c r="B21" s="247" t="s">
        <v>296</v>
      </c>
      <c r="C21" s="206" t="s">
        <v>228</v>
      </c>
      <c r="D21" s="206" t="s">
        <v>248</v>
      </c>
      <c r="E21" s="206" t="s">
        <v>339</v>
      </c>
      <c r="F21" s="206" t="s">
        <v>242</v>
      </c>
      <c r="G21" s="285">
        <f>G22+G23</f>
        <v>0</v>
      </c>
    </row>
    <row r="22" spans="1:13" s="188" customFormat="1" ht="27.75" hidden="1" customHeight="1" x14ac:dyDescent="0.2">
      <c r="A22" s="202" t="s">
        <v>368</v>
      </c>
      <c r="B22" s="223" t="s">
        <v>296</v>
      </c>
      <c r="C22" s="203" t="s">
        <v>228</v>
      </c>
      <c r="D22" s="203" t="s">
        <v>248</v>
      </c>
      <c r="E22" s="203" t="s">
        <v>339</v>
      </c>
      <c r="F22" s="203" t="s">
        <v>285</v>
      </c>
      <c r="G22" s="284"/>
    </row>
    <row r="23" spans="1:13" ht="42.75" hidden="1" customHeight="1" x14ac:dyDescent="0.2">
      <c r="A23" s="202" t="s">
        <v>388</v>
      </c>
      <c r="B23" s="223" t="s">
        <v>296</v>
      </c>
      <c r="C23" s="203" t="s">
        <v>228</v>
      </c>
      <c r="D23" s="203" t="s">
        <v>248</v>
      </c>
      <c r="E23" s="203" t="s">
        <v>339</v>
      </c>
      <c r="F23" s="203" t="s">
        <v>366</v>
      </c>
      <c r="G23" s="284"/>
    </row>
    <row r="24" spans="1:13" ht="71.25" x14ac:dyDescent="0.2">
      <c r="A24" s="207" t="s">
        <v>10</v>
      </c>
      <c r="B24" s="224" t="s">
        <v>296</v>
      </c>
      <c r="C24" s="208" t="s">
        <v>228</v>
      </c>
      <c r="D24" s="208" t="s">
        <v>229</v>
      </c>
      <c r="E24" s="208" t="s">
        <v>335</v>
      </c>
      <c r="F24" s="208" t="s">
        <v>242</v>
      </c>
      <c r="G24" s="279">
        <f>G25+G37</f>
        <v>11983.86</v>
      </c>
    </row>
    <row r="25" spans="1:13" ht="30" x14ac:dyDescent="0.2">
      <c r="A25" s="237" t="s">
        <v>60</v>
      </c>
      <c r="B25" s="240" t="s">
        <v>296</v>
      </c>
      <c r="C25" s="218" t="s">
        <v>228</v>
      </c>
      <c r="D25" s="218" t="s">
        <v>229</v>
      </c>
      <c r="E25" s="218" t="s">
        <v>336</v>
      </c>
      <c r="F25" s="218" t="s">
        <v>242</v>
      </c>
      <c r="G25" s="280">
        <f>G26</f>
        <v>11983.16</v>
      </c>
    </row>
    <row r="26" spans="1:13" ht="45" x14ac:dyDescent="0.2">
      <c r="A26" s="241" t="s">
        <v>18</v>
      </c>
      <c r="B26" s="243" t="s">
        <v>296</v>
      </c>
      <c r="C26" s="242" t="s">
        <v>228</v>
      </c>
      <c r="D26" s="242" t="s">
        <v>229</v>
      </c>
      <c r="E26" s="242" t="s">
        <v>337</v>
      </c>
      <c r="F26" s="242" t="s">
        <v>242</v>
      </c>
      <c r="G26" s="281">
        <f>G28</f>
        <v>11983.16</v>
      </c>
    </row>
    <row r="27" spans="1:13" ht="25.5" x14ac:dyDescent="0.2">
      <c r="A27" s="204" t="s">
        <v>20</v>
      </c>
      <c r="B27" s="221" t="s">
        <v>296</v>
      </c>
      <c r="C27" s="205" t="s">
        <v>228</v>
      </c>
      <c r="D27" s="205" t="s">
        <v>229</v>
      </c>
      <c r="E27" s="205" t="s">
        <v>338</v>
      </c>
      <c r="F27" s="205" t="s">
        <v>242</v>
      </c>
      <c r="G27" s="286">
        <f>G28</f>
        <v>11983.16</v>
      </c>
    </row>
    <row r="28" spans="1:13" s="248" customFormat="1" ht="27" x14ac:dyDescent="0.25">
      <c r="A28" s="271" t="s">
        <v>374</v>
      </c>
      <c r="B28" s="247" t="s">
        <v>296</v>
      </c>
      <c r="C28" s="206" t="s">
        <v>228</v>
      </c>
      <c r="D28" s="206" t="s">
        <v>229</v>
      </c>
      <c r="E28" s="206" t="s">
        <v>339</v>
      </c>
      <c r="F28" s="206" t="s">
        <v>242</v>
      </c>
      <c r="G28" s="283">
        <f>SUM(G29:G36)</f>
        <v>11983.16</v>
      </c>
      <c r="I28" s="430"/>
    </row>
    <row r="29" spans="1:13" ht="25.5" x14ac:dyDescent="0.2">
      <c r="A29" s="202" t="s">
        <v>368</v>
      </c>
      <c r="B29" s="223" t="s">
        <v>296</v>
      </c>
      <c r="C29" s="203" t="s">
        <v>228</v>
      </c>
      <c r="D29" s="203" t="s">
        <v>229</v>
      </c>
      <c r="E29" s="203" t="s">
        <v>339</v>
      </c>
      <c r="F29" s="203" t="s">
        <v>285</v>
      </c>
      <c r="G29" s="284">
        <v>8051.6</v>
      </c>
      <c r="H29" s="383"/>
      <c r="I29" s="427"/>
    </row>
    <row r="30" spans="1:13" ht="38.25" x14ac:dyDescent="0.2">
      <c r="A30" s="202" t="s">
        <v>370</v>
      </c>
      <c r="B30" s="223" t="s">
        <v>296</v>
      </c>
      <c r="C30" s="203" t="s">
        <v>228</v>
      </c>
      <c r="D30" s="203" t="s">
        <v>229</v>
      </c>
      <c r="E30" s="203" t="s">
        <v>339</v>
      </c>
      <c r="F30" s="203" t="s">
        <v>286</v>
      </c>
      <c r="G30" s="287">
        <v>0</v>
      </c>
      <c r="H30" s="191"/>
      <c r="I30" s="427"/>
    </row>
    <row r="31" spans="1:13" ht="42.75" customHeight="1" x14ac:dyDescent="0.2">
      <c r="A31" s="202" t="s">
        <v>388</v>
      </c>
      <c r="B31" s="223" t="s">
        <v>296</v>
      </c>
      <c r="C31" s="203" t="s">
        <v>228</v>
      </c>
      <c r="D31" s="203" t="s">
        <v>229</v>
      </c>
      <c r="E31" s="203" t="s">
        <v>339</v>
      </c>
      <c r="F31" s="203" t="s">
        <v>366</v>
      </c>
      <c r="G31" s="284">
        <v>2431.58</v>
      </c>
      <c r="H31" s="383"/>
      <c r="I31" s="427"/>
      <c r="M31" s="253"/>
    </row>
    <row r="32" spans="1:13" ht="25.5" hidden="1" x14ac:dyDescent="0.2">
      <c r="A32" s="202" t="s">
        <v>371</v>
      </c>
      <c r="B32" s="223" t="s">
        <v>296</v>
      </c>
      <c r="C32" s="203" t="s">
        <v>228</v>
      </c>
      <c r="D32" s="203" t="s">
        <v>229</v>
      </c>
      <c r="E32" s="203" t="s">
        <v>339</v>
      </c>
      <c r="F32" s="203" t="s">
        <v>287</v>
      </c>
      <c r="G32" s="287">
        <v>0</v>
      </c>
      <c r="H32" s="191"/>
      <c r="I32" s="427"/>
    </row>
    <row r="33" spans="1:9" x14ac:dyDescent="0.2">
      <c r="A33" s="202" t="s">
        <v>516</v>
      </c>
      <c r="B33" s="223" t="s">
        <v>296</v>
      </c>
      <c r="C33" s="203" t="s">
        <v>228</v>
      </c>
      <c r="D33" s="203" t="s">
        <v>229</v>
      </c>
      <c r="E33" s="203" t="s">
        <v>339</v>
      </c>
      <c r="F33" s="203" t="s">
        <v>289</v>
      </c>
      <c r="G33" s="287">
        <v>1332.54</v>
      </c>
      <c r="H33" s="383"/>
      <c r="I33" s="427"/>
    </row>
    <row r="34" spans="1:9" ht="25.5" x14ac:dyDescent="0.2">
      <c r="A34" s="202" t="s">
        <v>392</v>
      </c>
      <c r="B34" s="223" t="s">
        <v>296</v>
      </c>
      <c r="C34" s="203" t="s">
        <v>228</v>
      </c>
      <c r="D34" s="203" t="s">
        <v>229</v>
      </c>
      <c r="E34" s="203" t="s">
        <v>339</v>
      </c>
      <c r="F34" s="203" t="s">
        <v>389</v>
      </c>
      <c r="G34" s="287">
        <v>163.99</v>
      </c>
      <c r="H34" s="383"/>
    </row>
    <row r="35" spans="1:9" x14ac:dyDescent="0.2">
      <c r="A35" s="202" t="s">
        <v>372</v>
      </c>
      <c r="B35" s="223" t="s">
        <v>296</v>
      </c>
      <c r="C35" s="203" t="s">
        <v>228</v>
      </c>
      <c r="D35" s="203" t="s">
        <v>229</v>
      </c>
      <c r="E35" s="203" t="s">
        <v>339</v>
      </c>
      <c r="F35" s="203" t="s">
        <v>290</v>
      </c>
      <c r="G35" s="287">
        <v>0</v>
      </c>
    </row>
    <row r="36" spans="1:9" x14ac:dyDescent="0.2">
      <c r="A36" s="202" t="s">
        <v>391</v>
      </c>
      <c r="B36" s="223" t="s">
        <v>296</v>
      </c>
      <c r="C36" s="203" t="s">
        <v>228</v>
      </c>
      <c r="D36" s="203" t="s">
        <v>229</v>
      </c>
      <c r="E36" s="203" t="s">
        <v>339</v>
      </c>
      <c r="F36" s="203" t="s">
        <v>390</v>
      </c>
      <c r="G36" s="287">
        <v>3.45</v>
      </c>
      <c r="H36" s="383"/>
    </row>
    <row r="37" spans="1:9" ht="45" x14ac:dyDescent="0.2">
      <c r="A37" s="265" t="s">
        <v>22</v>
      </c>
      <c r="B37" s="272" t="s">
        <v>296</v>
      </c>
      <c r="C37" s="266" t="s">
        <v>228</v>
      </c>
      <c r="D37" s="266" t="s">
        <v>229</v>
      </c>
      <c r="E37" s="266" t="s">
        <v>351</v>
      </c>
      <c r="F37" s="266" t="s">
        <v>242</v>
      </c>
      <c r="G37" s="288">
        <f>G38</f>
        <v>0.7</v>
      </c>
    </row>
    <row r="38" spans="1:9" ht="89.25" x14ac:dyDescent="0.2">
      <c r="A38" s="204" t="s">
        <v>277</v>
      </c>
      <c r="B38" s="221" t="s">
        <v>296</v>
      </c>
      <c r="C38" s="205" t="s">
        <v>228</v>
      </c>
      <c r="D38" s="205" t="s">
        <v>229</v>
      </c>
      <c r="E38" s="205" t="s">
        <v>352</v>
      </c>
      <c r="F38" s="205" t="s">
        <v>242</v>
      </c>
      <c r="G38" s="282">
        <f>G39</f>
        <v>0.7</v>
      </c>
    </row>
    <row r="39" spans="1:9" x14ac:dyDescent="0.2">
      <c r="A39" s="202" t="s">
        <v>516</v>
      </c>
      <c r="B39" s="223" t="s">
        <v>296</v>
      </c>
      <c r="C39" s="203" t="s">
        <v>228</v>
      </c>
      <c r="D39" s="203" t="s">
        <v>229</v>
      </c>
      <c r="E39" s="203" t="s">
        <v>352</v>
      </c>
      <c r="F39" s="203" t="s">
        <v>289</v>
      </c>
      <c r="G39" s="287">
        <v>0.7</v>
      </c>
      <c r="H39" s="383"/>
    </row>
    <row r="40" spans="1:9" x14ac:dyDescent="0.2">
      <c r="A40" s="204" t="s">
        <v>393</v>
      </c>
      <c r="B40" s="221" t="s">
        <v>296</v>
      </c>
      <c r="C40" s="205" t="s">
        <v>228</v>
      </c>
      <c r="D40" s="205" t="s">
        <v>394</v>
      </c>
      <c r="E40" s="205" t="s">
        <v>335</v>
      </c>
      <c r="F40" s="205" t="s">
        <v>242</v>
      </c>
      <c r="G40" s="360">
        <f>G41</f>
        <v>665</v>
      </c>
    </row>
    <row r="41" spans="1:9" ht="25.5" x14ac:dyDescent="0.2">
      <c r="A41" s="204" t="s">
        <v>60</v>
      </c>
      <c r="B41" s="221" t="s">
        <v>296</v>
      </c>
      <c r="C41" s="205" t="s">
        <v>228</v>
      </c>
      <c r="D41" s="205" t="s">
        <v>394</v>
      </c>
      <c r="E41" s="205" t="s">
        <v>336</v>
      </c>
      <c r="F41" s="205" t="s">
        <v>242</v>
      </c>
      <c r="G41" s="360">
        <f>G42</f>
        <v>665</v>
      </c>
    </row>
    <row r="42" spans="1:9" x14ac:dyDescent="0.2">
      <c r="A42" s="202" t="s">
        <v>529</v>
      </c>
      <c r="B42" s="223" t="s">
        <v>296</v>
      </c>
      <c r="C42" s="203" t="s">
        <v>228</v>
      </c>
      <c r="D42" s="203" t="s">
        <v>394</v>
      </c>
      <c r="E42" s="203" t="s">
        <v>395</v>
      </c>
      <c r="F42" s="203" t="s">
        <v>520</v>
      </c>
      <c r="G42" s="287">
        <v>665</v>
      </c>
      <c r="H42" s="383"/>
    </row>
    <row r="43" spans="1:9" ht="14.25" x14ac:dyDescent="0.2">
      <c r="A43" s="207" t="s">
        <v>247</v>
      </c>
      <c r="B43" s="224" t="s">
        <v>296</v>
      </c>
      <c r="C43" s="208" t="s">
        <v>228</v>
      </c>
      <c r="D43" s="208" t="s">
        <v>234</v>
      </c>
      <c r="E43" s="208" t="s">
        <v>335</v>
      </c>
      <c r="F43" s="208" t="s">
        <v>242</v>
      </c>
      <c r="G43" s="279">
        <f>G45</f>
        <v>58.16</v>
      </c>
    </row>
    <row r="44" spans="1:9" ht="30" x14ac:dyDescent="0.2">
      <c r="A44" s="237" t="s">
        <v>60</v>
      </c>
      <c r="B44" s="240" t="s">
        <v>296</v>
      </c>
      <c r="C44" s="218" t="s">
        <v>228</v>
      </c>
      <c r="D44" s="218" t="s">
        <v>234</v>
      </c>
      <c r="E44" s="218" t="s">
        <v>336</v>
      </c>
      <c r="F44" s="218" t="s">
        <v>242</v>
      </c>
      <c r="G44" s="280">
        <f>G45</f>
        <v>58.16</v>
      </c>
    </row>
    <row r="45" spans="1:9" ht="45" x14ac:dyDescent="0.2">
      <c r="A45" s="241" t="s">
        <v>18</v>
      </c>
      <c r="B45" s="243" t="s">
        <v>296</v>
      </c>
      <c r="C45" s="242" t="s">
        <v>228</v>
      </c>
      <c r="D45" s="242" t="s">
        <v>234</v>
      </c>
      <c r="E45" s="242" t="s">
        <v>337</v>
      </c>
      <c r="F45" s="242" t="s">
        <v>242</v>
      </c>
      <c r="G45" s="281">
        <f>G47</f>
        <v>58.16</v>
      </c>
    </row>
    <row r="46" spans="1:9" ht="25.5" x14ac:dyDescent="0.2">
      <c r="A46" s="204" t="s">
        <v>20</v>
      </c>
      <c r="B46" s="221" t="s">
        <v>296</v>
      </c>
      <c r="C46" s="205" t="s">
        <v>228</v>
      </c>
      <c r="D46" s="205" t="s">
        <v>234</v>
      </c>
      <c r="E46" s="205" t="s">
        <v>338</v>
      </c>
      <c r="F46" s="205" t="s">
        <v>242</v>
      </c>
      <c r="G46" s="252">
        <f>G47</f>
        <v>58.16</v>
      </c>
    </row>
    <row r="47" spans="1:9" s="231" customFormat="1" ht="27" x14ac:dyDescent="0.2">
      <c r="A47" s="201" t="s">
        <v>17</v>
      </c>
      <c r="B47" s="247" t="s">
        <v>296</v>
      </c>
      <c r="C47" s="206" t="s">
        <v>228</v>
      </c>
      <c r="D47" s="206" t="s">
        <v>234</v>
      </c>
      <c r="E47" s="206" t="s">
        <v>340</v>
      </c>
      <c r="F47" s="206" t="s">
        <v>242</v>
      </c>
      <c r="G47" s="285">
        <f>G48</f>
        <v>58.16</v>
      </c>
    </row>
    <row r="48" spans="1:9" x14ac:dyDescent="0.2">
      <c r="A48" s="202" t="s">
        <v>292</v>
      </c>
      <c r="B48" s="223" t="s">
        <v>296</v>
      </c>
      <c r="C48" s="203" t="s">
        <v>228</v>
      </c>
      <c r="D48" s="203" t="s">
        <v>234</v>
      </c>
      <c r="E48" s="203" t="s">
        <v>340</v>
      </c>
      <c r="F48" s="203" t="s">
        <v>291</v>
      </c>
      <c r="G48" s="287">
        <v>58.16</v>
      </c>
      <c r="H48" s="383"/>
    </row>
    <row r="49" spans="1:8" ht="15.75" x14ac:dyDescent="0.2">
      <c r="A49" s="197" t="s">
        <v>254</v>
      </c>
      <c r="B49" s="236" t="s">
        <v>296</v>
      </c>
      <c r="C49" s="213" t="s">
        <v>244</v>
      </c>
      <c r="D49" s="213" t="s">
        <v>241</v>
      </c>
      <c r="E49" s="213" t="s">
        <v>335</v>
      </c>
      <c r="F49" s="213" t="s">
        <v>242</v>
      </c>
      <c r="G49" s="289">
        <f>G50</f>
        <v>137.30000000000001</v>
      </c>
    </row>
    <row r="50" spans="1:8" ht="28.5" x14ac:dyDescent="0.2">
      <c r="A50" s="207" t="s">
        <v>252</v>
      </c>
      <c r="B50" s="224" t="s">
        <v>296</v>
      </c>
      <c r="C50" s="208" t="s">
        <v>244</v>
      </c>
      <c r="D50" s="208" t="s">
        <v>248</v>
      </c>
      <c r="E50" s="208" t="s">
        <v>335</v>
      </c>
      <c r="F50" s="208" t="s">
        <v>242</v>
      </c>
      <c r="G50" s="290">
        <f>G51</f>
        <v>137.30000000000001</v>
      </c>
    </row>
    <row r="51" spans="1:8" ht="30" x14ac:dyDescent="0.2">
      <c r="A51" s="237" t="s">
        <v>60</v>
      </c>
      <c r="B51" s="240" t="s">
        <v>296</v>
      </c>
      <c r="C51" s="218" t="s">
        <v>244</v>
      </c>
      <c r="D51" s="218" t="s">
        <v>248</v>
      </c>
      <c r="E51" s="218" t="s">
        <v>336</v>
      </c>
      <c r="F51" s="218" t="s">
        <v>242</v>
      </c>
      <c r="G51" s="291">
        <f>G52</f>
        <v>137.30000000000001</v>
      </c>
    </row>
    <row r="52" spans="1:8" ht="45" x14ac:dyDescent="0.2">
      <c r="A52" s="241" t="s">
        <v>21</v>
      </c>
      <c r="B52" s="243" t="s">
        <v>296</v>
      </c>
      <c r="C52" s="242" t="s">
        <v>244</v>
      </c>
      <c r="D52" s="242" t="s">
        <v>248</v>
      </c>
      <c r="E52" s="242" t="s">
        <v>341</v>
      </c>
      <c r="F52" s="242" t="s">
        <v>242</v>
      </c>
      <c r="G52" s="292">
        <f>G53</f>
        <v>137.30000000000001</v>
      </c>
    </row>
    <row r="53" spans="1:8" x14ac:dyDescent="0.2">
      <c r="A53" s="204" t="s">
        <v>379</v>
      </c>
      <c r="B53" s="221" t="s">
        <v>296</v>
      </c>
      <c r="C53" s="205" t="s">
        <v>244</v>
      </c>
      <c r="D53" s="205" t="s">
        <v>248</v>
      </c>
      <c r="E53" s="205" t="s">
        <v>378</v>
      </c>
      <c r="F53" s="205" t="s">
        <v>242</v>
      </c>
      <c r="G53" s="286">
        <f>G54</f>
        <v>137.30000000000001</v>
      </c>
    </row>
    <row r="54" spans="1:8" ht="40.5" x14ac:dyDescent="0.2">
      <c r="A54" s="201" t="s">
        <v>253</v>
      </c>
      <c r="B54" s="247" t="s">
        <v>296</v>
      </c>
      <c r="C54" s="206" t="s">
        <v>244</v>
      </c>
      <c r="D54" s="206" t="s">
        <v>248</v>
      </c>
      <c r="E54" s="206" t="s">
        <v>342</v>
      </c>
      <c r="F54" s="206" t="s">
        <v>242</v>
      </c>
      <c r="G54" s="283">
        <f>SUM(G55:G57)</f>
        <v>137.30000000000001</v>
      </c>
    </row>
    <row r="55" spans="1:8" ht="25.5" x14ac:dyDescent="0.2">
      <c r="A55" s="202" t="s">
        <v>368</v>
      </c>
      <c r="B55" s="223" t="s">
        <v>296</v>
      </c>
      <c r="C55" s="203" t="s">
        <v>244</v>
      </c>
      <c r="D55" s="203" t="s">
        <v>248</v>
      </c>
      <c r="E55" s="203" t="s">
        <v>342</v>
      </c>
      <c r="F55" s="203" t="s">
        <v>285</v>
      </c>
      <c r="G55" s="287">
        <v>106</v>
      </c>
      <c r="H55" s="383"/>
    </row>
    <row r="56" spans="1:8" ht="42" customHeight="1" x14ac:dyDescent="0.2">
      <c r="A56" s="202" t="s">
        <v>388</v>
      </c>
      <c r="B56" s="223" t="s">
        <v>296</v>
      </c>
      <c r="C56" s="203" t="s">
        <v>244</v>
      </c>
      <c r="D56" s="203" t="s">
        <v>248</v>
      </c>
      <c r="E56" s="203" t="s">
        <v>342</v>
      </c>
      <c r="F56" s="203" t="s">
        <v>366</v>
      </c>
      <c r="G56" s="287">
        <v>31.3</v>
      </c>
      <c r="H56" s="383"/>
    </row>
    <row r="57" spans="1:8" x14ac:dyDescent="0.2">
      <c r="A57" s="202" t="s">
        <v>516</v>
      </c>
      <c r="B57" s="223" t="s">
        <v>296</v>
      </c>
      <c r="C57" s="203" t="s">
        <v>244</v>
      </c>
      <c r="D57" s="203" t="s">
        <v>248</v>
      </c>
      <c r="E57" s="203" t="s">
        <v>342</v>
      </c>
      <c r="F57" s="203" t="s">
        <v>289</v>
      </c>
      <c r="G57" s="287">
        <v>0</v>
      </c>
    </row>
    <row r="58" spans="1:8" ht="42.75" hidden="1" x14ac:dyDescent="0.2">
      <c r="A58" s="214" t="s">
        <v>463</v>
      </c>
      <c r="B58" s="420" t="s">
        <v>296</v>
      </c>
      <c r="C58" s="420" t="s">
        <v>248</v>
      </c>
      <c r="D58" s="420" t="s">
        <v>241</v>
      </c>
      <c r="E58" s="420" t="s">
        <v>335</v>
      </c>
      <c r="F58" s="420" t="s">
        <v>242</v>
      </c>
      <c r="G58" s="421">
        <f>G60</f>
        <v>52</v>
      </c>
    </row>
    <row r="59" spans="1:8" ht="22.5" customHeight="1" x14ac:dyDescent="0.2">
      <c r="A59" s="214" t="s">
        <v>464</v>
      </c>
      <c r="B59" s="420" t="s">
        <v>296</v>
      </c>
      <c r="C59" s="420" t="s">
        <v>248</v>
      </c>
      <c r="D59" s="420" t="s">
        <v>419</v>
      </c>
      <c r="E59" s="420" t="s">
        <v>335</v>
      </c>
      <c r="F59" s="420" t="s">
        <v>242</v>
      </c>
      <c r="G59" s="421">
        <f>G61</f>
        <v>52</v>
      </c>
    </row>
    <row r="60" spans="1:8" ht="36" customHeight="1" x14ac:dyDescent="0.2">
      <c r="A60" s="425" t="s">
        <v>401</v>
      </c>
      <c r="B60" s="422" t="s">
        <v>296</v>
      </c>
      <c r="C60" s="422" t="s">
        <v>248</v>
      </c>
      <c r="D60" s="422" t="s">
        <v>419</v>
      </c>
      <c r="E60" s="422" t="s">
        <v>423</v>
      </c>
      <c r="F60" s="422" t="s">
        <v>242</v>
      </c>
      <c r="G60" s="293">
        <f>G61</f>
        <v>52</v>
      </c>
    </row>
    <row r="61" spans="1:8" ht="28.5" customHeight="1" x14ac:dyDescent="0.2">
      <c r="A61" s="426" t="s">
        <v>424</v>
      </c>
      <c r="B61" s="424" t="s">
        <v>296</v>
      </c>
      <c r="C61" s="424" t="s">
        <v>248</v>
      </c>
      <c r="D61" s="424" t="s">
        <v>419</v>
      </c>
      <c r="E61" s="424" t="s">
        <v>416</v>
      </c>
      <c r="F61" s="424" t="s">
        <v>242</v>
      </c>
      <c r="G61" s="287">
        <f>G62</f>
        <v>52</v>
      </c>
    </row>
    <row r="62" spans="1:8" ht="35.25" customHeight="1" x14ac:dyDescent="0.2">
      <c r="A62" s="423" t="s">
        <v>288</v>
      </c>
      <c r="B62" s="424" t="s">
        <v>296</v>
      </c>
      <c r="C62" s="424" t="s">
        <v>248</v>
      </c>
      <c r="D62" s="424" t="s">
        <v>419</v>
      </c>
      <c r="E62" s="424" t="s">
        <v>416</v>
      </c>
      <c r="F62" s="424" t="s">
        <v>289</v>
      </c>
      <c r="G62" s="287">
        <v>52</v>
      </c>
    </row>
    <row r="63" spans="1:8" ht="15.75" x14ac:dyDescent="0.2">
      <c r="A63" s="232" t="s">
        <v>66</v>
      </c>
      <c r="B63" s="236" t="s">
        <v>296</v>
      </c>
      <c r="C63" s="233" t="s">
        <v>229</v>
      </c>
      <c r="D63" s="233" t="s">
        <v>241</v>
      </c>
      <c r="E63" s="213" t="s">
        <v>335</v>
      </c>
      <c r="F63" s="233" t="s">
        <v>242</v>
      </c>
      <c r="G63" s="293">
        <f>G64+G70</f>
        <v>2057.1</v>
      </c>
    </row>
    <row r="64" spans="1:8" ht="14.25" x14ac:dyDescent="0.2">
      <c r="A64" s="216" t="s">
        <v>186</v>
      </c>
      <c r="B64" s="224" t="s">
        <v>296</v>
      </c>
      <c r="C64" s="208" t="s">
        <v>229</v>
      </c>
      <c r="D64" s="208" t="s">
        <v>134</v>
      </c>
      <c r="E64" s="208" t="s">
        <v>335</v>
      </c>
      <c r="F64" s="215" t="s">
        <v>242</v>
      </c>
      <c r="G64" s="279">
        <f t="shared" ref="G64:G68" si="0">G65</f>
        <v>1557.1</v>
      </c>
    </row>
    <row r="65" spans="1:8" ht="15" x14ac:dyDescent="0.2">
      <c r="A65" s="238" t="s">
        <v>233</v>
      </c>
      <c r="B65" s="240" t="s">
        <v>296</v>
      </c>
      <c r="C65" s="239" t="s">
        <v>229</v>
      </c>
      <c r="D65" s="239" t="s">
        <v>134</v>
      </c>
      <c r="E65" s="218" t="s">
        <v>343</v>
      </c>
      <c r="F65" s="239" t="s">
        <v>242</v>
      </c>
      <c r="G65" s="294">
        <f t="shared" si="0"/>
        <v>1557.1</v>
      </c>
    </row>
    <row r="66" spans="1:8" ht="15" x14ac:dyDescent="0.2">
      <c r="A66" s="241" t="s">
        <v>325</v>
      </c>
      <c r="B66" s="243" t="s">
        <v>296</v>
      </c>
      <c r="C66" s="242" t="s">
        <v>229</v>
      </c>
      <c r="D66" s="242" t="s">
        <v>134</v>
      </c>
      <c r="E66" s="244" t="s">
        <v>344</v>
      </c>
      <c r="F66" s="244" t="s">
        <v>242</v>
      </c>
      <c r="G66" s="292">
        <f t="shared" si="0"/>
        <v>1557.1</v>
      </c>
    </row>
    <row r="67" spans="1:8" ht="38.25" x14ac:dyDescent="0.2">
      <c r="A67" s="204" t="s">
        <v>517</v>
      </c>
      <c r="B67" s="221" t="s">
        <v>296</v>
      </c>
      <c r="C67" s="205" t="s">
        <v>229</v>
      </c>
      <c r="D67" s="205" t="s">
        <v>134</v>
      </c>
      <c r="E67" s="210" t="s">
        <v>345</v>
      </c>
      <c r="F67" s="210" t="s">
        <v>242</v>
      </c>
      <c r="G67" s="286">
        <f t="shared" si="0"/>
        <v>1557.1</v>
      </c>
    </row>
    <row r="68" spans="1:8" ht="27" x14ac:dyDescent="0.2">
      <c r="A68" s="201" t="s">
        <v>56</v>
      </c>
      <c r="B68" s="247" t="s">
        <v>296</v>
      </c>
      <c r="C68" s="211" t="s">
        <v>229</v>
      </c>
      <c r="D68" s="211" t="s">
        <v>134</v>
      </c>
      <c r="E68" s="206" t="s">
        <v>346</v>
      </c>
      <c r="F68" s="211" t="s">
        <v>242</v>
      </c>
      <c r="G68" s="283">
        <f t="shared" si="0"/>
        <v>1557.1</v>
      </c>
    </row>
    <row r="69" spans="1:8" ht="24.75" customHeight="1" x14ac:dyDescent="0.2">
      <c r="A69" s="202" t="s">
        <v>515</v>
      </c>
      <c r="B69" s="223" t="s">
        <v>296</v>
      </c>
      <c r="C69" s="203" t="s">
        <v>229</v>
      </c>
      <c r="D69" s="203" t="s">
        <v>134</v>
      </c>
      <c r="E69" s="203" t="s">
        <v>346</v>
      </c>
      <c r="F69" s="203" t="s">
        <v>289</v>
      </c>
      <c r="G69" s="287">
        <v>1557.1</v>
      </c>
      <c r="H69" s="383"/>
    </row>
    <row r="70" spans="1:8" ht="29.25" customHeight="1" x14ac:dyDescent="0.2">
      <c r="A70" s="216" t="s">
        <v>64</v>
      </c>
      <c r="B70" s="224" t="s">
        <v>296</v>
      </c>
      <c r="C70" s="208" t="s">
        <v>229</v>
      </c>
      <c r="D70" s="208" t="s">
        <v>246</v>
      </c>
      <c r="E70" s="208" t="s">
        <v>335</v>
      </c>
      <c r="F70" s="215" t="s">
        <v>242</v>
      </c>
      <c r="G70" s="279">
        <f>G71</f>
        <v>500</v>
      </c>
    </row>
    <row r="71" spans="1:8" ht="34.5" customHeight="1" x14ac:dyDescent="0.2">
      <c r="A71" s="237" t="s">
        <v>60</v>
      </c>
      <c r="B71" s="240" t="s">
        <v>296</v>
      </c>
      <c r="C71" s="218" t="s">
        <v>229</v>
      </c>
      <c r="D71" s="218" t="s">
        <v>246</v>
      </c>
      <c r="E71" s="218" t="s">
        <v>336</v>
      </c>
      <c r="F71" s="218" t="s">
        <v>242</v>
      </c>
      <c r="G71" s="291">
        <f>G72</f>
        <v>500</v>
      </c>
    </row>
    <row r="72" spans="1:8" ht="42.75" customHeight="1" x14ac:dyDescent="0.2">
      <c r="A72" s="241" t="s">
        <v>18</v>
      </c>
      <c r="B72" s="243" t="s">
        <v>296</v>
      </c>
      <c r="C72" s="242" t="s">
        <v>229</v>
      </c>
      <c r="D72" s="242" t="s">
        <v>246</v>
      </c>
      <c r="E72" s="242" t="s">
        <v>337</v>
      </c>
      <c r="F72" s="242" t="s">
        <v>242</v>
      </c>
      <c r="G72" s="292">
        <f>G73</f>
        <v>500</v>
      </c>
    </row>
    <row r="73" spans="1:8" ht="28.5" customHeight="1" x14ac:dyDescent="0.2">
      <c r="A73" s="204" t="s">
        <v>20</v>
      </c>
      <c r="B73" s="221" t="s">
        <v>296</v>
      </c>
      <c r="C73" s="205" t="s">
        <v>229</v>
      </c>
      <c r="D73" s="205" t="s">
        <v>246</v>
      </c>
      <c r="E73" s="205" t="s">
        <v>338</v>
      </c>
      <c r="F73" s="205" t="s">
        <v>242</v>
      </c>
      <c r="G73" s="286">
        <f>G74</f>
        <v>500</v>
      </c>
    </row>
    <row r="74" spans="1:8" ht="30" customHeight="1" x14ac:dyDescent="0.2">
      <c r="A74" s="201" t="s">
        <v>65</v>
      </c>
      <c r="B74" s="221" t="s">
        <v>296</v>
      </c>
      <c r="C74" s="206" t="s">
        <v>229</v>
      </c>
      <c r="D74" s="206" t="s">
        <v>246</v>
      </c>
      <c r="E74" s="206" t="s">
        <v>347</v>
      </c>
      <c r="F74" s="211" t="s">
        <v>242</v>
      </c>
      <c r="G74" s="283">
        <f>G75</f>
        <v>500</v>
      </c>
    </row>
    <row r="75" spans="1:8" ht="32.25" customHeight="1" x14ac:dyDescent="0.2">
      <c r="A75" s="202" t="s">
        <v>288</v>
      </c>
      <c r="B75" s="247" t="s">
        <v>296</v>
      </c>
      <c r="C75" s="203" t="s">
        <v>229</v>
      </c>
      <c r="D75" s="203" t="s">
        <v>246</v>
      </c>
      <c r="E75" s="203" t="s">
        <v>347</v>
      </c>
      <c r="F75" s="212" t="s">
        <v>289</v>
      </c>
      <c r="G75" s="287">
        <v>500</v>
      </c>
    </row>
    <row r="76" spans="1:8" ht="30.75" customHeight="1" x14ac:dyDescent="0.2">
      <c r="A76" s="234" t="s">
        <v>230</v>
      </c>
      <c r="B76" s="236" t="s">
        <v>296</v>
      </c>
      <c r="C76" s="233" t="s">
        <v>231</v>
      </c>
      <c r="D76" s="233" t="s">
        <v>241</v>
      </c>
      <c r="E76" s="213" t="s">
        <v>335</v>
      </c>
      <c r="F76" s="233" t="s">
        <v>242</v>
      </c>
      <c r="G76" s="295">
        <f>G80+G77</f>
        <v>1000.23</v>
      </c>
    </row>
    <row r="77" spans="1:8" ht="24.75" customHeight="1" x14ac:dyDescent="0.2">
      <c r="A77" s="214" t="s">
        <v>249</v>
      </c>
      <c r="B77" s="224" t="s">
        <v>296</v>
      </c>
      <c r="C77" s="215" t="s">
        <v>231</v>
      </c>
      <c r="D77" s="215" t="s">
        <v>228</v>
      </c>
      <c r="E77" s="208" t="s">
        <v>335</v>
      </c>
      <c r="F77" s="215" t="s">
        <v>242</v>
      </c>
      <c r="G77" s="296">
        <f>G78</f>
        <v>48.73</v>
      </c>
    </row>
    <row r="78" spans="1:8" ht="37.5" customHeight="1" x14ac:dyDescent="0.2">
      <c r="A78" s="238" t="s">
        <v>60</v>
      </c>
      <c r="B78" s="240" t="s">
        <v>296</v>
      </c>
      <c r="C78" s="239" t="s">
        <v>231</v>
      </c>
      <c r="D78" s="239" t="s">
        <v>228</v>
      </c>
      <c r="E78" s="218" t="s">
        <v>347</v>
      </c>
      <c r="F78" s="239" t="s">
        <v>242</v>
      </c>
      <c r="G78" s="294">
        <f>G79</f>
        <v>48.73</v>
      </c>
    </row>
    <row r="79" spans="1:8" ht="21" customHeight="1" x14ac:dyDescent="0.2">
      <c r="A79" s="202" t="s">
        <v>515</v>
      </c>
      <c r="B79" s="223" t="s">
        <v>296</v>
      </c>
      <c r="C79" s="203" t="s">
        <v>231</v>
      </c>
      <c r="D79" s="203" t="s">
        <v>228</v>
      </c>
      <c r="E79" s="203" t="s">
        <v>347</v>
      </c>
      <c r="F79" s="203" t="s">
        <v>289</v>
      </c>
      <c r="G79" s="284">
        <v>48.73</v>
      </c>
    </row>
    <row r="80" spans="1:8" ht="21" customHeight="1" x14ac:dyDescent="0.2">
      <c r="A80" s="217" t="s">
        <v>269</v>
      </c>
      <c r="B80" s="224" t="s">
        <v>296</v>
      </c>
      <c r="C80" s="208" t="s">
        <v>231</v>
      </c>
      <c r="D80" s="208" t="s">
        <v>248</v>
      </c>
      <c r="E80" s="208" t="s">
        <v>335</v>
      </c>
      <c r="F80" s="215" t="s">
        <v>242</v>
      </c>
      <c r="G80" s="251">
        <f>G84+G81</f>
        <v>951.5</v>
      </c>
    </row>
    <row r="81" spans="1:8" ht="27" x14ac:dyDescent="0.2">
      <c r="A81" s="201" t="s">
        <v>60</v>
      </c>
      <c r="B81" s="221" t="s">
        <v>296</v>
      </c>
      <c r="C81" s="205" t="s">
        <v>231</v>
      </c>
      <c r="D81" s="205" t="s">
        <v>248</v>
      </c>
      <c r="E81" s="205" t="s">
        <v>482</v>
      </c>
      <c r="F81" s="210" t="s">
        <v>242</v>
      </c>
      <c r="G81" s="360">
        <f>G82</f>
        <v>375.8</v>
      </c>
    </row>
    <row r="82" spans="1:8" ht="20.25" customHeight="1" x14ac:dyDescent="0.2">
      <c r="A82" s="202" t="s">
        <v>483</v>
      </c>
      <c r="B82" s="223" t="s">
        <v>296</v>
      </c>
      <c r="C82" s="203" t="s">
        <v>231</v>
      </c>
      <c r="D82" s="203" t="s">
        <v>248</v>
      </c>
      <c r="E82" s="203" t="s">
        <v>484</v>
      </c>
      <c r="F82" s="212" t="s">
        <v>242</v>
      </c>
      <c r="G82" s="287">
        <f>G83</f>
        <v>375.8</v>
      </c>
    </row>
    <row r="83" spans="1:8" x14ac:dyDescent="0.2">
      <c r="A83" s="202" t="s">
        <v>515</v>
      </c>
      <c r="B83" s="223" t="s">
        <v>296</v>
      </c>
      <c r="C83" s="203" t="s">
        <v>231</v>
      </c>
      <c r="D83" s="203" t="s">
        <v>248</v>
      </c>
      <c r="E83" s="203" t="s">
        <v>484</v>
      </c>
      <c r="F83" s="212" t="s">
        <v>289</v>
      </c>
      <c r="G83" s="287">
        <v>375.8</v>
      </c>
      <c r="H83" s="383"/>
    </row>
    <row r="84" spans="1:8" ht="30" x14ac:dyDescent="0.2">
      <c r="A84" s="237" t="s">
        <v>60</v>
      </c>
      <c r="B84" s="240" t="s">
        <v>296</v>
      </c>
      <c r="C84" s="218" t="s">
        <v>231</v>
      </c>
      <c r="D84" s="218" t="s">
        <v>248</v>
      </c>
      <c r="E84" s="218" t="s">
        <v>336</v>
      </c>
      <c r="F84" s="218" t="s">
        <v>242</v>
      </c>
      <c r="G84" s="291">
        <f>G85</f>
        <v>575.70000000000005</v>
      </c>
    </row>
    <row r="85" spans="1:8" ht="45" x14ac:dyDescent="0.2">
      <c r="A85" s="241" t="s">
        <v>18</v>
      </c>
      <c r="B85" s="243" t="s">
        <v>296</v>
      </c>
      <c r="C85" s="242" t="s">
        <v>231</v>
      </c>
      <c r="D85" s="242" t="s">
        <v>248</v>
      </c>
      <c r="E85" s="242" t="s">
        <v>337</v>
      </c>
      <c r="F85" s="242" t="s">
        <v>242</v>
      </c>
      <c r="G85" s="292">
        <f>G86</f>
        <v>575.70000000000005</v>
      </c>
    </row>
    <row r="86" spans="1:8" ht="25.5" x14ac:dyDescent="0.2">
      <c r="A86" s="204" t="s">
        <v>20</v>
      </c>
      <c r="B86" s="221" t="s">
        <v>296</v>
      </c>
      <c r="C86" s="205" t="s">
        <v>231</v>
      </c>
      <c r="D86" s="208" t="s">
        <v>248</v>
      </c>
      <c r="E86" s="205" t="s">
        <v>338</v>
      </c>
      <c r="F86" s="205" t="s">
        <v>242</v>
      </c>
      <c r="G86" s="286">
        <f>G87+G91</f>
        <v>575.70000000000005</v>
      </c>
    </row>
    <row r="87" spans="1:8" ht="15" x14ac:dyDescent="0.2">
      <c r="A87" s="201" t="s">
        <v>270</v>
      </c>
      <c r="B87" s="247" t="s">
        <v>296</v>
      </c>
      <c r="C87" s="206" t="s">
        <v>231</v>
      </c>
      <c r="D87" s="218" t="s">
        <v>248</v>
      </c>
      <c r="E87" s="206" t="s">
        <v>353</v>
      </c>
      <c r="F87" s="206" t="s">
        <v>242</v>
      </c>
      <c r="G87" s="283">
        <f>G88</f>
        <v>546.48</v>
      </c>
    </row>
    <row r="88" spans="1:8" ht="15" x14ac:dyDescent="0.2">
      <c r="A88" s="202" t="s">
        <v>516</v>
      </c>
      <c r="B88" s="223" t="s">
        <v>296</v>
      </c>
      <c r="C88" s="203" t="s">
        <v>231</v>
      </c>
      <c r="D88" s="219" t="s">
        <v>248</v>
      </c>
      <c r="E88" s="203" t="s">
        <v>353</v>
      </c>
      <c r="F88" s="203" t="s">
        <v>289</v>
      </c>
      <c r="G88" s="297">
        <v>546.48</v>
      </c>
      <c r="H88" s="383"/>
    </row>
    <row r="89" spans="1:8" ht="15" hidden="1" x14ac:dyDescent="0.2">
      <c r="A89" s="220" t="s">
        <v>271</v>
      </c>
      <c r="B89" s="221" t="s">
        <v>296</v>
      </c>
      <c r="C89" s="206" t="s">
        <v>231</v>
      </c>
      <c r="D89" s="218" t="s">
        <v>248</v>
      </c>
      <c r="E89" s="206" t="s">
        <v>360</v>
      </c>
      <c r="F89" s="206" t="s">
        <v>242</v>
      </c>
      <c r="G89" s="298" t="e">
        <f>G90</f>
        <v>#REF!</v>
      </c>
    </row>
    <row r="90" spans="1:8" ht="25.5" hidden="1" x14ac:dyDescent="0.2">
      <c r="A90" s="202" t="s">
        <v>288</v>
      </c>
      <c r="B90" s="223" t="s">
        <v>296</v>
      </c>
      <c r="C90" s="203" t="s">
        <v>231</v>
      </c>
      <c r="D90" s="219" t="s">
        <v>248</v>
      </c>
      <c r="E90" s="203" t="s">
        <v>360</v>
      </c>
      <c r="F90" s="203" t="s">
        <v>289</v>
      </c>
      <c r="G90" s="287" t="e">
        <f>SUM(#REF!)</f>
        <v>#REF!</v>
      </c>
    </row>
    <row r="91" spans="1:8" ht="21" customHeight="1" x14ac:dyDescent="0.2">
      <c r="A91" s="201" t="s">
        <v>272</v>
      </c>
      <c r="B91" s="247" t="s">
        <v>296</v>
      </c>
      <c r="C91" s="206" t="s">
        <v>231</v>
      </c>
      <c r="D91" s="218" t="s">
        <v>248</v>
      </c>
      <c r="E91" s="206" t="s">
        <v>354</v>
      </c>
      <c r="F91" s="206" t="s">
        <v>242</v>
      </c>
      <c r="G91" s="283">
        <f>G92</f>
        <v>29.22</v>
      </c>
    </row>
    <row r="92" spans="1:8" ht="25.5" x14ac:dyDescent="0.2">
      <c r="A92" s="202" t="s">
        <v>288</v>
      </c>
      <c r="B92" s="223" t="s">
        <v>296</v>
      </c>
      <c r="C92" s="203" t="s">
        <v>231</v>
      </c>
      <c r="D92" s="203" t="s">
        <v>248</v>
      </c>
      <c r="E92" s="203" t="s">
        <v>354</v>
      </c>
      <c r="F92" s="203" t="s">
        <v>289</v>
      </c>
      <c r="G92" s="287">
        <v>29.22</v>
      </c>
    </row>
    <row r="93" spans="1:8" ht="15.75" x14ac:dyDescent="0.2">
      <c r="A93" s="197" t="s">
        <v>518</v>
      </c>
      <c r="B93" s="213" t="s">
        <v>296</v>
      </c>
      <c r="C93" s="213" t="s">
        <v>394</v>
      </c>
      <c r="D93" s="213" t="s">
        <v>241</v>
      </c>
      <c r="E93" s="213" t="s">
        <v>335</v>
      </c>
      <c r="F93" s="213" t="s">
        <v>242</v>
      </c>
      <c r="G93" s="451">
        <f>G94</f>
        <v>23.73</v>
      </c>
    </row>
    <row r="94" spans="1:8" ht="36" customHeight="1" x14ac:dyDescent="0.2">
      <c r="A94" s="214" t="s">
        <v>519</v>
      </c>
      <c r="B94" s="214" t="s">
        <v>296</v>
      </c>
      <c r="C94" s="214" t="s">
        <v>394</v>
      </c>
      <c r="D94" s="214" t="s">
        <v>231</v>
      </c>
      <c r="E94" s="208" t="s">
        <v>335</v>
      </c>
      <c r="F94" s="208" t="s">
        <v>242</v>
      </c>
      <c r="G94" s="452">
        <f>G95</f>
        <v>23.73</v>
      </c>
    </row>
    <row r="95" spans="1:8" x14ac:dyDescent="0.2">
      <c r="A95" s="202" t="s">
        <v>516</v>
      </c>
      <c r="B95" s="453">
        <v>727</v>
      </c>
      <c r="C95" s="453" t="s">
        <v>394</v>
      </c>
      <c r="D95" s="453" t="s">
        <v>231</v>
      </c>
      <c r="E95" s="454" t="s">
        <v>339</v>
      </c>
      <c r="F95" s="453" t="s">
        <v>289</v>
      </c>
      <c r="G95" s="455">
        <v>23.73</v>
      </c>
    </row>
    <row r="96" spans="1:8" ht="15.75" x14ac:dyDescent="0.2">
      <c r="A96" s="197" t="s">
        <v>461</v>
      </c>
      <c r="B96" s="235" t="s">
        <v>296</v>
      </c>
      <c r="C96" s="213" t="s">
        <v>232</v>
      </c>
      <c r="D96" s="213" t="s">
        <v>241</v>
      </c>
      <c r="E96" s="213" t="s">
        <v>335</v>
      </c>
      <c r="F96" s="213" t="s">
        <v>242</v>
      </c>
      <c r="G96" s="289">
        <f>G97</f>
        <v>11029.69</v>
      </c>
    </row>
    <row r="97" spans="1:9" ht="13.5" customHeight="1" x14ac:dyDescent="0.2">
      <c r="A97" s="207" t="s">
        <v>251</v>
      </c>
      <c r="B97" s="224" t="s">
        <v>296</v>
      </c>
      <c r="C97" s="208" t="s">
        <v>232</v>
      </c>
      <c r="D97" s="208" t="s">
        <v>228</v>
      </c>
      <c r="E97" s="208" t="s">
        <v>335</v>
      </c>
      <c r="F97" s="208" t="s">
        <v>242</v>
      </c>
      <c r="G97" s="290">
        <f>G98+G102</f>
        <v>11029.69</v>
      </c>
    </row>
    <row r="98" spans="1:9" ht="0.75" customHeight="1" x14ac:dyDescent="0.2">
      <c r="A98" s="238" t="s">
        <v>233</v>
      </c>
      <c r="B98" s="240" t="s">
        <v>296</v>
      </c>
      <c r="C98" s="218" t="s">
        <v>232</v>
      </c>
      <c r="D98" s="218" t="s">
        <v>228</v>
      </c>
      <c r="E98" s="218" t="s">
        <v>343</v>
      </c>
      <c r="F98" s="218" t="s">
        <v>242</v>
      </c>
      <c r="G98" s="294">
        <f>G99</f>
        <v>0</v>
      </c>
    </row>
    <row r="99" spans="1:9" ht="33" hidden="1" customHeight="1" x14ac:dyDescent="0.2">
      <c r="A99" s="241" t="s">
        <v>462</v>
      </c>
      <c r="B99" s="243" t="s">
        <v>296</v>
      </c>
      <c r="C99" s="242" t="s">
        <v>232</v>
      </c>
      <c r="D99" s="242" t="s">
        <v>228</v>
      </c>
      <c r="E99" s="242" t="s">
        <v>355</v>
      </c>
      <c r="F99" s="242" t="s">
        <v>242</v>
      </c>
      <c r="G99" s="292">
        <f>G100</f>
        <v>0</v>
      </c>
    </row>
    <row r="100" spans="1:9" ht="25.5" hidden="1" x14ac:dyDescent="0.2">
      <c r="A100" s="204" t="s">
        <v>326</v>
      </c>
      <c r="B100" s="221" t="s">
        <v>296</v>
      </c>
      <c r="C100" s="205" t="s">
        <v>232</v>
      </c>
      <c r="D100" s="205" t="s">
        <v>228</v>
      </c>
      <c r="E100" s="205" t="s">
        <v>361</v>
      </c>
      <c r="F100" s="205" t="s">
        <v>242</v>
      </c>
      <c r="G100" s="286">
        <f>G101</f>
        <v>0</v>
      </c>
    </row>
    <row r="101" spans="1:9" ht="31.5" hidden="1" customHeight="1" x14ac:dyDescent="0.2">
      <c r="A101" s="202" t="s">
        <v>288</v>
      </c>
      <c r="B101" s="223" t="s">
        <v>296</v>
      </c>
      <c r="C101" s="203" t="s">
        <v>232</v>
      </c>
      <c r="D101" s="203" t="s">
        <v>228</v>
      </c>
      <c r="E101" s="203" t="s">
        <v>361</v>
      </c>
      <c r="F101" s="203" t="s">
        <v>289</v>
      </c>
      <c r="G101" s="287">
        <v>0</v>
      </c>
    </row>
    <row r="102" spans="1:9" ht="30" x14ac:dyDescent="0.2">
      <c r="A102" s="237" t="s">
        <v>60</v>
      </c>
      <c r="B102" s="240" t="s">
        <v>296</v>
      </c>
      <c r="C102" s="218" t="s">
        <v>232</v>
      </c>
      <c r="D102" s="218" t="s">
        <v>228</v>
      </c>
      <c r="E102" s="218" t="s">
        <v>336</v>
      </c>
      <c r="F102" s="218" t="s">
        <v>242</v>
      </c>
      <c r="G102" s="291">
        <f>G103</f>
        <v>11029.69</v>
      </c>
    </row>
    <row r="103" spans="1:9" ht="45" x14ac:dyDescent="0.2">
      <c r="A103" s="241" t="s">
        <v>18</v>
      </c>
      <c r="B103" s="243" t="s">
        <v>296</v>
      </c>
      <c r="C103" s="242" t="s">
        <v>232</v>
      </c>
      <c r="D103" s="242" t="s">
        <v>228</v>
      </c>
      <c r="E103" s="242" t="s">
        <v>337</v>
      </c>
      <c r="F103" s="242" t="s">
        <v>242</v>
      </c>
      <c r="G103" s="292">
        <f>G104</f>
        <v>11029.69</v>
      </c>
    </row>
    <row r="104" spans="1:9" ht="25.5" x14ac:dyDescent="0.2">
      <c r="A104" s="204" t="s">
        <v>20</v>
      </c>
      <c r="B104" s="221" t="s">
        <v>296</v>
      </c>
      <c r="C104" s="205" t="s">
        <v>232</v>
      </c>
      <c r="D104" s="205" t="s">
        <v>228</v>
      </c>
      <c r="E104" s="205" t="s">
        <v>338</v>
      </c>
      <c r="F104" s="205" t="s">
        <v>242</v>
      </c>
      <c r="G104" s="286">
        <f>G105</f>
        <v>11029.69</v>
      </c>
    </row>
    <row r="105" spans="1:9" ht="40.5" x14ac:dyDescent="0.2">
      <c r="A105" s="201" t="s">
        <v>51</v>
      </c>
      <c r="B105" s="247" t="s">
        <v>296</v>
      </c>
      <c r="C105" s="206" t="s">
        <v>232</v>
      </c>
      <c r="D105" s="206" t="s">
        <v>228</v>
      </c>
      <c r="E105" s="206" t="s">
        <v>356</v>
      </c>
      <c r="F105" s="206" t="s">
        <v>242</v>
      </c>
      <c r="G105" s="283">
        <f>SUM(G106:G113)</f>
        <v>11029.69</v>
      </c>
    </row>
    <row r="106" spans="1:9" x14ac:dyDescent="0.2">
      <c r="A106" s="202" t="s">
        <v>369</v>
      </c>
      <c r="B106" s="223" t="s">
        <v>296</v>
      </c>
      <c r="C106" s="203" t="s">
        <v>232</v>
      </c>
      <c r="D106" s="203" t="s">
        <v>228</v>
      </c>
      <c r="E106" s="203" t="s">
        <v>356</v>
      </c>
      <c r="F106" s="203" t="s">
        <v>293</v>
      </c>
      <c r="G106" s="297">
        <v>5616</v>
      </c>
      <c r="H106" s="413"/>
      <c r="I106" s="428"/>
    </row>
    <row r="107" spans="1:9" ht="25.5" x14ac:dyDescent="0.2">
      <c r="A107" s="202" t="s">
        <v>398</v>
      </c>
      <c r="B107" s="223" t="s">
        <v>296</v>
      </c>
      <c r="C107" s="203" t="s">
        <v>232</v>
      </c>
      <c r="D107" s="203" t="s">
        <v>228</v>
      </c>
      <c r="E107" s="203" t="s">
        <v>356</v>
      </c>
      <c r="F107" s="203" t="s">
        <v>397</v>
      </c>
      <c r="G107" s="297">
        <v>0</v>
      </c>
      <c r="I107" s="428"/>
    </row>
    <row r="108" spans="1:9" ht="36.75" customHeight="1" x14ac:dyDescent="0.2">
      <c r="A108" s="202" t="s">
        <v>399</v>
      </c>
      <c r="B108" s="223" t="s">
        <v>296</v>
      </c>
      <c r="C108" s="203" t="s">
        <v>232</v>
      </c>
      <c r="D108" s="203" t="s">
        <v>228</v>
      </c>
      <c r="E108" s="203" t="s">
        <v>356</v>
      </c>
      <c r="F108" s="203" t="s">
        <v>367</v>
      </c>
      <c r="G108" s="297">
        <v>1696.03</v>
      </c>
      <c r="H108" s="383"/>
      <c r="I108" s="428"/>
    </row>
    <row r="109" spans="1:9" ht="0.75" hidden="1" customHeight="1" x14ac:dyDescent="0.2">
      <c r="A109" s="202" t="s">
        <v>371</v>
      </c>
      <c r="B109" s="223" t="s">
        <v>296</v>
      </c>
      <c r="C109" s="203" t="s">
        <v>232</v>
      </c>
      <c r="D109" s="203" t="s">
        <v>228</v>
      </c>
      <c r="E109" s="203" t="s">
        <v>356</v>
      </c>
      <c r="F109" s="203" t="s">
        <v>287</v>
      </c>
      <c r="G109" s="287">
        <v>0</v>
      </c>
      <c r="H109" s="383"/>
    </row>
    <row r="110" spans="1:9" x14ac:dyDescent="0.2">
      <c r="A110" s="202" t="s">
        <v>516</v>
      </c>
      <c r="B110" s="222" t="s">
        <v>296</v>
      </c>
      <c r="C110" s="203" t="s">
        <v>232</v>
      </c>
      <c r="D110" s="203" t="s">
        <v>228</v>
      </c>
      <c r="E110" s="203" t="s">
        <v>356</v>
      </c>
      <c r="F110" s="203" t="s">
        <v>289</v>
      </c>
      <c r="G110" s="297">
        <v>3717.66</v>
      </c>
      <c r="H110" s="253"/>
      <c r="I110" s="253"/>
    </row>
    <row r="111" spans="1:9" ht="25.5" x14ac:dyDescent="0.2">
      <c r="A111" s="202" t="s">
        <v>392</v>
      </c>
      <c r="B111" s="222" t="s">
        <v>296</v>
      </c>
      <c r="C111" s="203" t="s">
        <v>232</v>
      </c>
      <c r="D111" s="203" t="s">
        <v>228</v>
      </c>
      <c r="E111" s="203" t="s">
        <v>356</v>
      </c>
      <c r="F111" s="203" t="s">
        <v>389</v>
      </c>
      <c r="G111" s="297">
        <v>0</v>
      </c>
      <c r="H111" s="383"/>
    </row>
    <row r="112" spans="1:9" x14ac:dyDescent="0.2">
      <c r="A112" s="202" t="s">
        <v>372</v>
      </c>
      <c r="B112" s="223" t="s">
        <v>296</v>
      </c>
      <c r="C112" s="203" t="s">
        <v>232</v>
      </c>
      <c r="D112" s="203" t="s">
        <v>228</v>
      </c>
      <c r="E112" s="203" t="s">
        <v>356</v>
      </c>
      <c r="F112" s="203" t="s">
        <v>290</v>
      </c>
      <c r="G112" s="287">
        <v>0</v>
      </c>
    </row>
    <row r="113" spans="1:8" x14ac:dyDescent="0.2">
      <c r="A113" s="202" t="s">
        <v>391</v>
      </c>
      <c r="B113" s="223" t="s">
        <v>296</v>
      </c>
      <c r="C113" s="203" t="s">
        <v>232</v>
      </c>
      <c r="D113" s="203" t="s">
        <v>228</v>
      </c>
      <c r="E113" s="203" t="s">
        <v>356</v>
      </c>
      <c r="F113" s="203" t="s">
        <v>390</v>
      </c>
      <c r="G113" s="287">
        <v>0</v>
      </c>
    </row>
    <row r="114" spans="1:8" ht="15.75" hidden="1" x14ac:dyDescent="0.2">
      <c r="A114" s="197" t="s">
        <v>418</v>
      </c>
      <c r="B114" s="221" t="s">
        <v>296</v>
      </c>
      <c r="C114" s="205" t="s">
        <v>419</v>
      </c>
      <c r="D114" s="205" t="s">
        <v>241</v>
      </c>
      <c r="E114" s="205" t="s">
        <v>335</v>
      </c>
      <c r="F114" s="205" t="s">
        <v>242</v>
      </c>
      <c r="G114" s="360">
        <f>G115</f>
        <v>0</v>
      </c>
    </row>
    <row r="115" spans="1:8" hidden="1" x14ac:dyDescent="0.2">
      <c r="A115" s="204" t="s">
        <v>421</v>
      </c>
      <c r="B115" s="221" t="s">
        <v>296</v>
      </c>
      <c r="C115" s="205" t="s">
        <v>419</v>
      </c>
      <c r="D115" s="205" t="s">
        <v>420</v>
      </c>
      <c r="E115" s="205" t="s">
        <v>335</v>
      </c>
      <c r="F115" s="205" t="s">
        <v>242</v>
      </c>
      <c r="G115" s="360">
        <f>G116</f>
        <v>0</v>
      </c>
    </row>
    <row r="116" spans="1:8" hidden="1" x14ac:dyDescent="0.2">
      <c r="A116" s="204" t="s">
        <v>233</v>
      </c>
      <c r="B116" s="221" t="s">
        <v>296</v>
      </c>
      <c r="C116" s="205" t="s">
        <v>419</v>
      </c>
      <c r="D116" s="205" t="s">
        <v>420</v>
      </c>
      <c r="E116" s="205" t="s">
        <v>422</v>
      </c>
      <c r="F116" s="205" t="s">
        <v>242</v>
      </c>
      <c r="G116" s="360">
        <f>G117</f>
        <v>0</v>
      </c>
    </row>
    <row r="117" spans="1:8" ht="51" hidden="1" x14ac:dyDescent="0.2">
      <c r="A117" s="202" t="s">
        <v>417</v>
      </c>
      <c r="B117" s="223" t="s">
        <v>296</v>
      </c>
      <c r="C117" s="203" t="s">
        <v>419</v>
      </c>
      <c r="D117" s="203" t="s">
        <v>420</v>
      </c>
      <c r="E117" s="203" t="s">
        <v>423</v>
      </c>
      <c r="F117" s="203" t="s">
        <v>242</v>
      </c>
      <c r="G117" s="287">
        <f>G118</f>
        <v>0</v>
      </c>
    </row>
    <row r="118" spans="1:8" ht="25.5" hidden="1" x14ac:dyDescent="0.2">
      <c r="A118" s="202" t="s">
        <v>424</v>
      </c>
      <c r="B118" s="223" t="s">
        <v>296</v>
      </c>
      <c r="C118" s="203" t="s">
        <v>419</v>
      </c>
      <c r="D118" s="203" t="s">
        <v>420</v>
      </c>
      <c r="E118" s="203" t="s">
        <v>416</v>
      </c>
      <c r="F118" s="203" t="s">
        <v>242</v>
      </c>
      <c r="G118" s="287">
        <f>G119</f>
        <v>0</v>
      </c>
    </row>
    <row r="119" spans="1:8" ht="25.5" hidden="1" x14ac:dyDescent="0.2">
      <c r="A119" s="202" t="s">
        <v>288</v>
      </c>
      <c r="B119" s="223" t="s">
        <v>296</v>
      </c>
      <c r="C119" s="203" t="s">
        <v>419</v>
      </c>
      <c r="D119" s="203" t="s">
        <v>420</v>
      </c>
      <c r="E119" s="203" t="s">
        <v>416</v>
      </c>
      <c r="F119" s="203" t="s">
        <v>289</v>
      </c>
      <c r="G119" s="287">
        <v>0</v>
      </c>
      <c r="H119" s="383"/>
    </row>
    <row r="120" spans="1:8" ht="47.25" x14ac:dyDescent="0.2">
      <c r="A120" s="232" t="s">
        <v>181</v>
      </c>
      <c r="B120" s="236" t="s">
        <v>296</v>
      </c>
      <c r="C120" s="213" t="s">
        <v>180</v>
      </c>
      <c r="D120" s="213" t="s">
        <v>241</v>
      </c>
      <c r="E120" s="213" t="s">
        <v>335</v>
      </c>
      <c r="F120" s="213" t="s">
        <v>242</v>
      </c>
      <c r="G120" s="295">
        <f t="shared" ref="G120:G125" si="1">G121</f>
        <v>0</v>
      </c>
    </row>
    <row r="121" spans="1:8" ht="28.5" x14ac:dyDescent="0.2">
      <c r="A121" s="214" t="s">
        <v>182</v>
      </c>
      <c r="B121" s="224" t="s">
        <v>296</v>
      </c>
      <c r="C121" s="208" t="s">
        <v>180</v>
      </c>
      <c r="D121" s="208" t="s">
        <v>228</v>
      </c>
      <c r="E121" s="208" t="s">
        <v>335</v>
      </c>
      <c r="F121" s="208" t="s">
        <v>242</v>
      </c>
      <c r="G121" s="299">
        <f t="shared" si="1"/>
        <v>0</v>
      </c>
    </row>
    <row r="122" spans="1:8" ht="30" x14ac:dyDescent="0.2">
      <c r="A122" s="237" t="s">
        <v>60</v>
      </c>
      <c r="B122" s="240" t="s">
        <v>296</v>
      </c>
      <c r="C122" s="218" t="s">
        <v>180</v>
      </c>
      <c r="D122" s="218" t="s">
        <v>228</v>
      </c>
      <c r="E122" s="218" t="s">
        <v>336</v>
      </c>
      <c r="F122" s="218" t="s">
        <v>242</v>
      </c>
      <c r="G122" s="280">
        <f t="shared" si="1"/>
        <v>0</v>
      </c>
    </row>
    <row r="123" spans="1:8" ht="45" x14ac:dyDescent="0.2">
      <c r="A123" s="241" t="s">
        <v>18</v>
      </c>
      <c r="B123" s="243" t="s">
        <v>296</v>
      </c>
      <c r="C123" s="242" t="s">
        <v>180</v>
      </c>
      <c r="D123" s="242" t="s">
        <v>228</v>
      </c>
      <c r="E123" s="242" t="s">
        <v>337</v>
      </c>
      <c r="F123" s="242" t="s">
        <v>242</v>
      </c>
      <c r="G123" s="281">
        <f t="shared" si="1"/>
        <v>0</v>
      </c>
    </row>
    <row r="124" spans="1:8" ht="25.5" x14ac:dyDescent="0.2">
      <c r="A124" s="204" t="s">
        <v>20</v>
      </c>
      <c r="B124" s="221" t="s">
        <v>296</v>
      </c>
      <c r="C124" s="205" t="s">
        <v>180</v>
      </c>
      <c r="D124" s="205" t="s">
        <v>228</v>
      </c>
      <c r="E124" s="205" t="s">
        <v>338</v>
      </c>
      <c r="F124" s="205" t="s">
        <v>242</v>
      </c>
      <c r="G124" s="287">
        <f t="shared" si="1"/>
        <v>0</v>
      </c>
    </row>
    <row r="125" spans="1:8" s="248" customFormat="1" ht="13.5" customHeight="1" x14ac:dyDescent="0.2">
      <c r="A125" s="209" t="s">
        <v>376</v>
      </c>
      <c r="B125" s="247" t="s">
        <v>296</v>
      </c>
      <c r="C125" s="206" t="s">
        <v>180</v>
      </c>
      <c r="D125" s="206" t="s">
        <v>228</v>
      </c>
      <c r="E125" s="206" t="s">
        <v>357</v>
      </c>
      <c r="F125" s="206" t="s">
        <v>242</v>
      </c>
      <c r="G125" s="285">
        <f t="shared" si="1"/>
        <v>0</v>
      </c>
    </row>
    <row r="126" spans="1:8" ht="13.5" customHeight="1" x14ac:dyDescent="0.2">
      <c r="A126" s="260" t="s">
        <v>23</v>
      </c>
      <c r="B126" s="223" t="s">
        <v>296</v>
      </c>
      <c r="C126" s="203" t="s">
        <v>180</v>
      </c>
      <c r="D126" s="203" t="s">
        <v>228</v>
      </c>
      <c r="E126" s="203" t="s">
        <v>357</v>
      </c>
      <c r="F126" s="203" t="s">
        <v>294</v>
      </c>
      <c r="G126" s="287">
        <v>0</v>
      </c>
      <c r="H126" s="383"/>
    </row>
    <row r="127" spans="1:8" ht="78.75" x14ac:dyDescent="0.2">
      <c r="A127" s="197" t="s">
        <v>128</v>
      </c>
      <c r="B127" s="236" t="s">
        <v>296</v>
      </c>
      <c r="C127" s="213" t="s">
        <v>9</v>
      </c>
      <c r="D127" s="213" t="s">
        <v>241</v>
      </c>
      <c r="E127" s="213" t="s">
        <v>335</v>
      </c>
      <c r="F127" s="213" t="s">
        <v>242</v>
      </c>
      <c r="G127" s="300">
        <f>G128</f>
        <v>154.88999999999999</v>
      </c>
    </row>
    <row r="128" spans="1:8" ht="28.5" x14ac:dyDescent="0.2">
      <c r="A128" s="207" t="s">
        <v>129</v>
      </c>
      <c r="B128" s="224" t="s">
        <v>296</v>
      </c>
      <c r="C128" s="215" t="s">
        <v>9</v>
      </c>
      <c r="D128" s="215" t="s">
        <v>248</v>
      </c>
      <c r="E128" s="208" t="s">
        <v>335</v>
      </c>
      <c r="F128" s="215" t="s">
        <v>242</v>
      </c>
      <c r="G128" s="279">
        <f>G129</f>
        <v>154.88999999999999</v>
      </c>
    </row>
    <row r="129" spans="1:12" ht="30" x14ac:dyDescent="0.2">
      <c r="A129" s="237" t="s">
        <v>60</v>
      </c>
      <c r="B129" s="240" t="s">
        <v>296</v>
      </c>
      <c r="C129" s="239" t="s">
        <v>9</v>
      </c>
      <c r="D129" s="239" t="s">
        <v>248</v>
      </c>
      <c r="E129" s="218" t="s">
        <v>336</v>
      </c>
      <c r="F129" s="218" t="s">
        <v>242</v>
      </c>
      <c r="G129" s="280">
        <f>G130</f>
        <v>154.88999999999999</v>
      </c>
    </row>
    <row r="130" spans="1:12" ht="45" x14ac:dyDescent="0.2">
      <c r="A130" s="241" t="s">
        <v>18</v>
      </c>
      <c r="B130" s="243" t="s">
        <v>296</v>
      </c>
      <c r="C130" s="244" t="s">
        <v>9</v>
      </c>
      <c r="D130" s="244" t="s">
        <v>248</v>
      </c>
      <c r="E130" s="242" t="s">
        <v>337</v>
      </c>
      <c r="F130" s="244" t="s">
        <v>242</v>
      </c>
      <c r="G130" s="281">
        <f>G132</f>
        <v>154.88999999999999</v>
      </c>
    </row>
    <row r="131" spans="1:12" ht="25.5" x14ac:dyDescent="0.2">
      <c r="A131" s="204" t="s">
        <v>20</v>
      </c>
      <c r="B131" s="247" t="s">
        <v>296</v>
      </c>
      <c r="C131" s="210" t="s">
        <v>9</v>
      </c>
      <c r="D131" s="210" t="s">
        <v>248</v>
      </c>
      <c r="E131" s="205" t="s">
        <v>338</v>
      </c>
      <c r="F131" s="210" t="s">
        <v>242</v>
      </c>
      <c r="G131" s="282">
        <f>G132</f>
        <v>154.88999999999999</v>
      </c>
    </row>
    <row r="132" spans="1:12" s="231" customFormat="1" ht="13.5" x14ac:dyDescent="0.2">
      <c r="A132" s="201" t="s">
        <v>375</v>
      </c>
      <c r="B132" s="247" t="s">
        <v>296</v>
      </c>
      <c r="C132" s="211" t="s">
        <v>9</v>
      </c>
      <c r="D132" s="211" t="s">
        <v>248</v>
      </c>
      <c r="E132" s="206" t="s">
        <v>358</v>
      </c>
      <c r="F132" s="211" t="s">
        <v>242</v>
      </c>
      <c r="G132" s="285">
        <f>G133</f>
        <v>154.88999999999999</v>
      </c>
    </row>
    <row r="133" spans="1:12" ht="13.5" thickBot="1" x14ac:dyDescent="0.25">
      <c r="A133" s="261" t="s">
        <v>27</v>
      </c>
      <c r="B133" s="262" t="s">
        <v>296</v>
      </c>
      <c r="C133" s="263" t="s">
        <v>9</v>
      </c>
      <c r="D133" s="263" t="s">
        <v>248</v>
      </c>
      <c r="E133" s="264" t="s">
        <v>358</v>
      </c>
      <c r="F133" s="263" t="s">
        <v>295</v>
      </c>
      <c r="G133" s="301">
        <v>154.88999999999999</v>
      </c>
      <c r="H133" s="383"/>
      <c r="J133" s="200"/>
      <c r="K133" s="200"/>
      <c r="L133" s="200"/>
    </row>
    <row r="134" spans="1:12" x14ac:dyDescent="0.2">
      <c r="A134" s="225"/>
      <c r="B134" s="226"/>
      <c r="C134" s="227"/>
      <c r="D134" s="227"/>
      <c r="E134" s="227"/>
      <c r="F134" s="227"/>
      <c r="G134" s="302"/>
    </row>
    <row r="135" spans="1:12" ht="14.25" x14ac:dyDescent="0.2">
      <c r="A135" s="187"/>
      <c r="B135" s="228"/>
      <c r="E135" s="457"/>
      <c r="F135" s="457"/>
    </row>
    <row r="136" spans="1:12" x14ac:dyDescent="0.2">
      <c r="B136" s="229"/>
    </row>
    <row r="137" spans="1:12" x14ac:dyDescent="0.2">
      <c r="B137" s="230"/>
    </row>
    <row r="138" spans="1:12" x14ac:dyDescent="0.2">
      <c r="B138" s="226"/>
    </row>
    <row r="139" spans="1:12" x14ac:dyDescent="0.2">
      <c r="B139" s="226"/>
    </row>
    <row r="140" spans="1:12" x14ac:dyDescent="0.2">
      <c r="B140" s="226"/>
    </row>
    <row r="141" spans="1:12" x14ac:dyDescent="0.2">
      <c r="B141" s="226"/>
    </row>
    <row r="142" spans="1:12" x14ac:dyDescent="0.2">
      <c r="B142" s="226"/>
    </row>
  </sheetData>
  <mergeCells count="2">
    <mergeCell ref="A2:G4"/>
    <mergeCell ref="E135:F135"/>
  </mergeCells>
  <pageMargins left="0.59055118110236227" right="0.19685039370078741" top="0.27559055118110237" bottom="0.39370078740157483" header="0.15748031496062992" footer="0.15748031496062992"/>
  <pageSetup paperSize="9" scale="83" fitToHeight="3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489" t="s">
        <v>384</v>
      </c>
      <c r="C1" s="489"/>
      <c r="D1" s="2"/>
      <c r="E1" s="2"/>
      <c r="F1" s="2"/>
    </row>
    <row r="2" spans="1:13" ht="15.75" x14ac:dyDescent="0.25">
      <c r="B2" s="489" t="s">
        <v>334</v>
      </c>
      <c r="C2" s="489"/>
      <c r="D2" s="2"/>
      <c r="E2" s="2"/>
      <c r="F2" s="2"/>
    </row>
    <row r="3" spans="1:13" ht="40.5" customHeight="1" x14ac:dyDescent="0.2">
      <c r="B3" s="460" t="s">
        <v>533</v>
      </c>
      <c r="C3" s="460"/>
      <c r="D3" s="64"/>
      <c r="E3" s="64"/>
      <c r="F3" s="64"/>
      <c r="G3" s="64"/>
      <c r="H3" s="64"/>
      <c r="I3" s="64"/>
      <c r="J3" s="64"/>
      <c r="K3" s="64"/>
      <c r="L3" s="64"/>
      <c r="M3" s="56"/>
    </row>
    <row r="4" spans="1:13" ht="15.75" customHeight="1" x14ac:dyDescent="0.25">
      <c r="B4" s="489" t="s">
        <v>540</v>
      </c>
      <c r="C4" s="489"/>
      <c r="D4" s="2"/>
      <c r="E4" s="2"/>
      <c r="F4" s="2"/>
    </row>
    <row r="5" spans="1:13" ht="16.5" hidden="1" customHeight="1" x14ac:dyDescent="0.25">
      <c r="B5" s="3"/>
      <c r="C5" s="3"/>
      <c r="D5" s="2"/>
      <c r="E5" s="2"/>
      <c r="F5" s="2"/>
    </row>
    <row r="6" spans="1:13" ht="30.75" customHeight="1" x14ac:dyDescent="0.25">
      <c r="A6" s="473" t="s">
        <v>527</v>
      </c>
      <c r="B6" s="473"/>
      <c r="C6" s="473"/>
      <c r="D6" s="5"/>
      <c r="E6" s="5"/>
      <c r="F6" s="5"/>
    </row>
    <row r="7" spans="1:13" ht="30.75" customHeight="1" thickBot="1" x14ac:dyDescent="0.3">
      <c r="A7" s="4"/>
      <c r="B7" s="4"/>
      <c r="C7" s="4"/>
      <c r="D7" s="5"/>
      <c r="E7" s="5"/>
      <c r="F7" s="5"/>
    </row>
    <row r="8" spans="1:13" ht="18" customHeight="1" x14ac:dyDescent="0.2">
      <c r="A8" s="491" t="s">
        <v>210</v>
      </c>
      <c r="B8" s="493" t="s">
        <v>211</v>
      </c>
      <c r="C8" s="493" t="s">
        <v>212</v>
      </c>
      <c r="D8" s="490"/>
      <c r="E8" s="490"/>
      <c r="F8" s="490"/>
      <c r="G8" s="490"/>
      <c r="H8" s="7"/>
    </row>
    <row r="9" spans="1:13" ht="14.25" customHeight="1" thickBot="1" x14ac:dyDescent="0.25">
      <c r="A9" s="492"/>
      <c r="B9" s="494"/>
      <c r="C9" s="494"/>
      <c r="D9" s="6"/>
      <c r="E9" s="6"/>
      <c r="F9" s="6"/>
      <c r="G9" s="6"/>
      <c r="H9" s="7"/>
    </row>
    <row r="10" spans="1:13" x14ac:dyDescent="0.2">
      <c r="A10" s="8">
        <v>1</v>
      </c>
      <c r="B10" s="9">
        <v>3</v>
      </c>
      <c r="C10" s="10">
        <v>4</v>
      </c>
      <c r="D10" s="6"/>
      <c r="E10" s="6"/>
      <c r="F10" s="6"/>
      <c r="G10" s="6"/>
      <c r="H10" s="7"/>
    </row>
    <row r="11" spans="1:13" ht="24.75" customHeight="1" x14ac:dyDescent="0.2">
      <c r="A11" s="11" t="s">
        <v>33</v>
      </c>
      <c r="B11" s="12"/>
      <c r="C11" s="369">
        <f>C30+C25+C19+C12</f>
        <v>265.99</v>
      </c>
      <c r="D11" s="419"/>
      <c r="E11" s="137"/>
      <c r="F11" s="138"/>
      <c r="G11" s="137"/>
      <c r="H11" s="7"/>
    </row>
    <row r="12" spans="1:13" ht="24.75" customHeight="1" x14ac:dyDescent="0.2">
      <c r="A12" s="11" t="s">
        <v>75</v>
      </c>
      <c r="B12" s="15" t="s">
        <v>300</v>
      </c>
      <c r="C12" s="369">
        <f>C13+C16</f>
        <v>265.99</v>
      </c>
      <c r="D12" s="122"/>
      <c r="E12" s="137"/>
      <c r="F12" s="138"/>
      <c r="G12" s="137"/>
      <c r="H12" s="7"/>
    </row>
    <row r="13" spans="1:13" ht="24.75" customHeight="1" x14ac:dyDescent="0.2">
      <c r="A13" s="11" t="s">
        <v>76</v>
      </c>
      <c r="B13" s="15" t="s">
        <v>301</v>
      </c>
      <c r="C13" s="369">
        <f>C14</f>
        <v>265.99</v>
      </c>
      <c r="D13" s="122"/>
      <c r="E13" s="137"/>
      <c r="F13" s="138"/>
      <c r="G13" s="137"/>
      <c r="H13" s="7"/>
    </row>
    <row r="14" spans="1:13" ht="28.5" customHeight="1" x14ac:dyDescent="0.2">
      <c r="A14" s="16" t="s">
        <v>77</v>
      </c>
      <c r="B14" s="177" t="s">
        <v>302</v>
      </c>
      <c r="C14" s="367">
        <f>C15</f>
        <v>265.99</v>
      </c>
      <c r="D14" s="122"/>
      <c r="E14" s="137"/>
      <c r="F14" s="138"/>
      <c r="G14" s="137"/>
      <c r="H14" s="7"/>
    </row>
    <row r="15" spans="1:13" ht="38.25" customHeight="1" x14ac:dyDescent="0.2">
      <c r="A15" s="16" t="s">
        <v>29</v>
      </c>
      <c r="B15" s="177" t="s">
        <v>303</v>
      </c>
      <c r="C15" s="367">
        <v>265.99</v>
      </c>
      <c r="D15" s="122"/>
      <c r="E15" s="137"/>
      <c r="F15" s="138"/>
      <c r="G15" s="137"/>
      <c r="H15" s="7"/>
    </row>
    <row r="16" spans="1:13" ht="24.75" hidden="1" customHeight="1" x14ac:dyDescent="0.2">
      <c r="A16" s="11" t="s">
        <v>78</v>
      </c>
      <c r="B16" s="15" t="s">
        <v>79</v>
      </c>
      <c r="C16" s="165">
        <f>C17</f>
        <v>0</v>
      </c>
      <c r="D16" s="122"/>
      <c r="E16" s="137"/>
      <c r="F16" s="138"/>
      <c r="G16" s="137"/>
      <c r="H16" s="7"/>
    </row>
    <row r="17" spans="1:8" ht="24.75" hidden="1" customHeight="1" x14ac:dyDescent="0.2">
      <c r="A17" s="16" t="s">
        <v>77</v>
      </c>
      <c r="B17" s="17" t="s">
        <v>80</v>
      </c>
      <c r="C17" s="166">
        <f>C18</f>
        <v>0</v>
      </c>
      <c r="D17" s="122"/>
      <c r="E17" s="137"/>
      <c r="F17" s="138"/>
      <c r="G17" s="137"/>
      <c r="H17" s="7"/>
    </row>
    <row r="18" spans="1:8" ht="24.75" hidden="1" customHeight="1" x14ac:dyDescent="0.2">
      <c r="A18" s="16" t="s">
        <v>81</v>
      </c>
      <c r="B18" s="17" t="s">
        <v>82</v>
      </c>
      <c r="C18" s="166">
        <v>0</v>
      </c>
      <c r="D18" s="122"/>
      <c r="E18" s="137"/>
      <c r="F18" s="138"/>
      <c r="G18" s="137"/>
      <c r="H18" s="7"/>
    </row>
    <row r="19" spans="1:8" ht="41.25" customHeight="1" x14ac:dyDescent="0.2">
      <c r="A19" s="146" t="s">
        <v>198</v>
      </c>
      <c r="B19" s="147" t="s">
        <v>304</v>
      </c>
      <c r="C19" s="371">
        <f>C20</f>
        <v>0</v>
      </c>
      <c r="D19" s="122"/>
      <c r="E19" s="137"/>
      <c r="F19" s="138"/>
      <c r="G19" s="137"/>
      <c r="H19" s="7"/>
    </row>
    <row r="20" spans="1:8" ht="39.75" customHeight="1" x14ac:dyDescent="0.2">
      <c r="A20" s="11" t="s">
        <v>197</v>
      </c>
      <c r="B20" s="15" t="s">
        <v>305</v>
      </c>
      <c r="C20" s="369">
        <f>C21+C23</f>
        <v>0</v>
      </c>
      <c r="D20" s="13"/>
      <c r="E20" s="14"/>
      <c r="F20" s="14"/>
      <c r="G20" s="14"/>
      <c r="H20" s="7"/>
    </row>
    <row r="21" spans="1:8" ht="39" hidden="1" customHeight="1" x14ac:dyDescent="0.2">
      <c r="A21" s="144" t="s">
        <v>195</v>
      </c>
      <c r="B21" s="145" t="s">
        <v>196</v>
      </c>
      <c r="C21" s="168">
        <f>C22</f>
        <v>0</v>
      </c>
      <c r="D21" s="13"/>
      <c r="E21" s="14"/>
      <c r="F21" s="14"/>
      <c r="G21" s="14"/>
      <c r="H21" s="7"/>
    </row>
    <row r="22" spans="1:8" ht="38.25" hidden="1" customHeight="1" x14ac:dyDescent="0.2">
      <c r="A22" s="16" t="s">
        <v>191</v>
      </c>
      <c r="B22" s="17" t="s">
        <v>194</v>
      </c>
      <c r="C22" s="166">
        <v>0</v>
      </c>
      <c r="D22" s="13"/>
      <c r="E22" s="14"/>
      <c r="F22" s="14"/>
      <c r="G22" s="14"/>
      <c r="H22" s="7"/>
    </row>
    <row r="23" spans="1:8" ht="50.25" customHeight="1" x14ac:dyDescent="0.2">
      <c r="A23" s="144" t="s">
        <v>200</v>
      </c>
      <c r="B23" s="145" t="s">
        <v>306</v>
      </c>
      <c r="C23" s="365">
        <f>C24</f>
        <v>0</v>
      </c>
      <c r="D23" s="13"/>
      <c r="E23" s="14"/>
      <c r="F23" s="14"/>
      <c r="G23" s="14"/>
      <c r="H23" s="7"/>
    </row>
    <row r="24" spans="1:8" ht="50.25" customHeight="1" x14ac:dyDescent="0.2">
      <c r="A24" s="16" t="s">
        <v>199</v>
      </c>
      <c r="B24" s="177" t="s">
        <v>307</v>
      </c>
      <c r="C24" s="367">
        <v>0</v>
      </c>
      <c r="D24" s="13"/>
      <c r="E24" s="14"/>
      <c r="F24" s="14"/>
      <c r="G24" s="14"/>
      <c r="H24" s="7"/>
    </row>
    <row r="25" spans="1:8" ht="21" hidden="1" customHeight="1" x14ac:dyDescent="0.2">
      <c r="A25" s="11" t="s">
        <v>213</v>
      </c>
      <c r="B25" s="15" t="s">
        <v>214</v>
      </c>
      <c r="C25" s="165">
        <f>C26</f>
        <v>0</v>
      </c>
      <c r="D25" s="6"/>
      <c r="E25" s="6"/>
      <c r="F25" s="6"/>
      <c r="G25" s="6"/>
      <c r="H25" s="7"/>
    </row>
    <row r="26" spans="1:8" ht="26.25" hidden="1" customHeight="1" x14ac:dyDescent="0.2">
      <c r="A26" s="18" t="s">
        <v>279</v>
      </c>
      <c r="B26" s="17" t="s">
        <v>215</v>
      </c>
      <c r="C26" s="169">
        <f>C27</f>
        <v>0</v>
      </c>
      <c r="D26" s="19"/>
      <c r="E26" s="19"/>
      <c r="F26" s="19"/>
      <c r="G26" s="19"/>
      <c r="H26" s="7"/>
    </row>
    <row r="27" spans="1:8" ht="24.75" hidden="1" customHeight="1" x14ac:dyDescent="0.2">
      <c r="A27" s="18" t="s">
        <v>280</v>
      </c>
      <c r="B27" s="17" t="s">
        <v>281</v>
      </c>
      <c r="C27" s="169">
        <f>C28+C29</f>
        <v>0</v>
      </c>
      <c r="D27" s="19"/>
      <c r="E27" s="19"/>
      <c r="F27" s="19"/>
      <c r="G27" s="19"/>
      <c r="H27" s="7"/>
    </row>
    <row r="28" spans="1:8" ht="20.25" hidden="1" customHeight="1" x14ac:dyDescent="0.2">
      <c r="A28" s="18" t="s">
        <v>216</v>
      </c>
      <c r="B28" s="17" t="s">
        <v>217</v>
      </c>
      <c r="C28" s="169"/>
      <c r="D28" s="19"/>
      <c r="E28" s="20"/>
      <c r="F28" s="19"/>
      <c r="G28" s="19"/>
      <c r="H28" s="21"/>
    </row>
    <row r="29" spans="1:8" ht="30.75" hidden="1" customHeight="1" x14ac:dyDescent="0.2">
      <c r="A29" s="18" t="s">
        <v>282</v>
      </c>
      <c r="B29" s="17" t="s">
        <v>283</v>
      </c>
      <c r="C29" s="169">
        <v>0</v>
      </c>
      <c r="D29" s="19"/>
      <c r="E29" s="20"/>
      <c r="F29" s="19"/>
      <c r="G29" s="19"/>
      <c r="H29" s="21"/>
    </row>
    <row r="30" spans="1:8" ht="27" customHeight="1" x14ac:dyDescent="0.2">
      <c r="A30" s="148" t="s">
        <v>12</v>
      </c>
      <c r="B30" s="149" t="s">
        <v>308</v>
      </c>
      <c r="C30" s="366">
        <f>C31+C35</f>
        <v>0</v>
      </c>
      <c r="D30" s="14"/>
      <c r="E30" s="431"/>
      <c r="F30" s="431"/>
      <c r="G30" s="14"/>
      <c r="H30" s="7"/>
    </row>
    <row r="31" spans="1:8" ht="18.75" customHeight="1" x14ac:dyDescent="0.2">
      <c r="A31" s="150" t="s">
        <v>218</v>
      </c>
      <c r="B31" s="145" t="s">
        <v>309</v>
      </c>
      <c r="C31" s="365">
        <f>C32</f>
        <v>-22771.15</v>
      </c>
      <c r="D31" s="6"/>
      <c r="E31" s="6"/>
      <c r="F31" s="6"/>
      <c r="G31" s="6"/>
      <c r="H31" s="7"/>
    </row>
    <row r="32" spans="1:8" ht="15" customHeight="1" x14ac:dyDescent="0.2">
      <c r="A32" s="22" t="s">
        <v>219</v>
      </c>
      <c r="B32" s="177" t="s">
        <v>310</v>
      </c>
      <c r="C32" s="364">
        <f>C33</f>
        <v>-22771.15</v>
      </c>
      <c r="D32" s="19"/>
      <c r="E32" s="19"/>
      <c r="F32" s="19"/>
      <c r="G32" s="19"/>
      <c r="H32" s="7"/>
    </row>
    <row r="33" spans="1:8" ht="25.5" x14ac:dyDescent="0.2">
      <c r="A33" s="18" t="s">
        <v>220</v>
      </c>
      <c r="B33" s="177" t="s">
        <v>311</v>
      </c>
      <c r="C33" s="364">
        <f>C34</f>
        <v>-22771.15</v>
      </c>
      <c r="D33" s="19"/>
      <c r="E33" s="19"/>
      <c r="F33" s="19"/>
      <c r="G33" s="19"/>
      <c r="H33" s="7"/>
    </row>
    <row r="34" spans="1:8" ht="25.5" x14ac:dyDescent="0.2">
      <c r="A34" s="18" t="s">
        <v>221</v>
      </c>
      <c r="B34" s="177" t="s">
        <v>312</v>
      </c>
      <c r="C34" s="364">
        <f>-('прил№1 '!C89+'прил №9'!C15)</f>
        <v>-22771.15</v>
      </c>
      <c r="D34" s="19"/>
      <c r="E34" s="19"/>
      <c r="F34" s="19"/>
      <c r="G34" s="19"/>
      <c r="H34" s="21"/>
    </row>
    <row r="35" spans="1:8" ht="18" customHeight="1" x14ac:dyDescent="0.2">
      <c r="A35" s="150" t="s">
        <v>222</v>
      </c>
      <c r="B35" s="145" t="s">
        <v>313</v>
      </c>
      <c r="C35" s="365">
        <f>C36</f>
        <v>22771.15</v>
      </c>
      <c r="D35" s="14"/>
      <c r="E35" s="14"/>
      <c r="F35" s="14"/>
      <c r="G35" s="14"/>
      <c r="H35" s="7"/>
    </row>
    <row r="36" spans="1:8" ht="15.75" customHeight="1" x14ac:dyDescent="0.2">
      <c r="A36" s="22" t="s">
        <v>223</v>
      </c>
      <c r="B36" s="177" t="s">
        <v>314</v>
      </c>
      <c r="C36" s="364">
        <f>C37</f>
        <v>22771.15</v>
      </c>
      <c r="D36" s="23"/>
      <c r="E36" s="23"/>
      <c r="F36" s="23"/>
      <c r="G36" s="23"/>
      <c r="H36" s="7"/>
    </row>
    <row r="37" spans="1:8" ht="27" customHeight="1" x14ac:dyDescent="0.2">
      <c r="A37" s="18" t="s">
        <v>224</v>
      </c>
      <c r="B37" s="177" t="s">
        <v>315</v>
      </c>
      <c r="C37" s="364">
        <f>C38</f>
        <v>22771.15</v>
      </c>
      <c r="D37" s="23"/>
      <c r="E37" s="23"/>
      <c r="F37" s="23"/>
      <c r="G37" s="23"/>
      <c r="H37" s="7"/>
    </row>
    <row r="38" spans="1:8" ht="30" customHeight="1" thickBot="1" x14ac:dyDescent="0.25">
      <c r="A38" s="24" t="s">
        <v>225</v>
      </c>
      <c r="B38" s="178" t="s">
        <v>316</v>
      </c>
      <c r="C38" s="370">
        <f>'Прил №7'!G12-'прил №9'!C24</f>
        <v>22771.15</v>
      </c>
      <c r="D38" s="19"/>
      <c r="E38" s="19"/>
      <c r="F38" s="19"/>
      <c r="G38" s="19"/>
      <c r="H38" s="7"/>
    </row>
    <row r="39" spans="1:8" ht="24" customHeight="1" x14ac:dyDescent="0.2">
      <c r="A39" s="25"/>
      <c r="B39" s="26"/>
      <c r="C39" s="23"/>
      <c r="D39" s="19"/>
      <c r="E39" s="19"/>
      <c r="F39" s="19"/>
      <c r="G39" s="19"/>
      <c r="H39" s="7"/>
    </row>
    <row r="40" spans="1:8" ht="24" customHeight="1" x14ac:dyDescent="0.2">
      <c r="A40" s="25"/>
      <c r="B40" s="26"/>
      <c r="C40" s="23"/>
      <c r="D40" s="19"/>
      <c r="E40" s="19"/>
      <c r="F40" s="19"/>
      <c r="G40" s="19"/>
      <c r="H40" s="7"/>
    </row>
    <row r="41" spans="1:8" ht="24" customHeight="1" x14ac:dyDescent="0.2">
      <c r="A41" s="64"/>
      <c r="B41" s="458"/>
      <c r="C41" s="458"/>
      <c r="D41" s="6"/>
      <c r="E41" s="6"/>
    </row>
  </sheetData>
  <mergeCells count="10">
    <mergeCell ref="A8:A9"/>
    <mergeCell ref="A6:C6"/>
    <mergeCell ref="B41:C41"/>
    <mergeCell ref="B8:B9"/>
    <mergeCell ref="C8:C9"/>
    <mergeCell ref="B1:C1"/>
    <mergeCell ref="B2:C2"/>
    <mergeCell ref="B3:C3"/>
    <mergeCell ref="B4:C4"/>
    <mergeCell ref="D8:G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4" sqref="B4:D4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489" t="s">
        <v>385</v>
      </c>
      <c r="C1" s="489"/>
      <c r="D1" s="489"/>
      <c r="E1" s="328"/>
      <c r="F1" s="328"/>
      <c r="G1" s="328"/>
    </row>
    <row r="2" spans="1:14" ht="15.75" x14ac:dyDescent="0.25">
      <c r="B2" s="489" t="s">
        <v>334</v>
      </c>
      <c r="C2" s="489"/>
      <c r="D2" s="489"/>
      <c r="E2" s="328"/>
      <c r="F2" s="328"/>
      <c r="G2" s="328"/>
    </row>
    <row r="3" spans="1:14" ht="40.5" customHeight="1" x14ac:dyDescent="0.2">
      <c r="B3" s="460" t="s">
        <v>533</v>
      </c>
      <c r="C3" s="460"/>
      <c r="D3" s="460"/>
      <c r="E3" s="64"/>
      <c r="F3" s="64"/>
      <c r="G3" s="64"/>
      <c r="H3" s="64"/>
      <c r="I3" s="64"/>
      <c r="J3" s="64"/>
      <c r="K3" s="64"/>
      <c r="L3" s="64"/>
      <c r="M3" s="64"/>
      <c r="N3" s="56"/>
    </row>
    <row r="4" spans="1:14" ht="15.75" customHeight="1" x14ac:dyDescent="0.25">
      <c r="B4" s="489" t="s">
        <v>540</v>
      </c>
      <c r="C4" s="489"/>
      <c r="D4" s="489"/>
      <c r="E4" s="328"/>
      <c r="F4" s="328"/>
      <c r="G4" s="328"/>
    </row>
    <row r="5" spans="1:14" ht="16.5" hidden="1" customHeight="1" x14ac:dyDescent="0.25">
      <c r="B5" s="3"/>
      <c r="C5" s="3"/>
      <c r="D5" s="3"/>
      <c r="E5" s="328"/>
      <c r="F5" s="328"/>
      <c r="G5" s="328"/>
    </row>
    <row r="6" spans="1:14" ht="30.75" customHeight="1" x14ac:dyDescent="0.25">
      <c r="A6" s="473" t="s">
        <v>510</v>
      </c>
      <c r="B6" s="473"/>
      <c r="C6" s="473"/>
      <c r="D6" s="473"/>
      <c r="E6" s="5"/>
      <c r="F6" s="5"/>
      <c r="G6" s="5"/>
    </row>
    <row r="7" spans="1:14" ht="30.75" customHeight="1" thickBot="1" x14ac:dyDescent="0.3">
      <c r="A7" s="329"/>
      <c r="B7" s="329"/>
      <c r="C7" s="329"/>
      <c r="D7" s="329"/>
      <c r="E7" s="5"/>
      <c r="F7" s="5"/>
      <c r="G7" s="5"/>
    </row>
    <row r="8" spans="1:14" ht="18" customHeight="1" x14ac:dyDescent="0.2">
      <c r="A8" s="491" t="s">
        <v>210</v>
      </c>
      <c r="B8" s="493" t="s">
        <v>211</v>
      </c>
      <c r="C8" s="495" t="s">
        <v>212</v>
      </c>
      <c r="D8" s="497" t="s">
        <v>212</v>
      </c>
      <c r="E8" s="490"/>
      <c r="F8" s="490"/>
      <c r="G8" s="490"/>
      <c r="H8" s="490"/>
      <c r="I8" s="7"/>
    </row>
    <row r="9" spans="1:14" ht="14.25" customHeight="1" thickBot="1" x14ac:dyDescent="0.25">
      <c r="A9" s="492"/>
      <c r="B9" s="494"/>
      <c r="C9" s="496"/>
      <c r="D9" s="498"/>
      <c r="E9" s="331"/>
      <c r="F9" s="331"/>
      <c r="G9" s="331"/>
      <c r="H9" s="331"/>
      <c r="I9" s="7"/>
    </row>
    <row r="10" spans="1:14" x14ac:dyDescent="0.2">
      <c r="A10" s="8"/>
      <c r="B10" s="9"/>
      <c r="C10" s="10" t="s">
        <v>485</v>
      </c>
      <c r="D10" s="10" t="s">
        <v>532</v>
      </c>
      <c r="E10" s="331"/>
      <c r="F10" s="331"/>
      <c r="G10" s="331"/>
      <c r="H10" s="331"/>
      <c r="I10" s="7"/>
    </row>
    <row r="11" spans="1:14" ht="24.75" customHeight="1" x14ac:dyDescent="0.2">
      <c r="A11" s="11" t="s">
        <v>33</v>
      </c>
      <c r="B11" s="12"/>
      <c r="C11" s="369">
        <f>C30+C25+C19+C12</f>
        <v>117.67</v>
      </c>
      <c r="D11" s="369">
        <f>D30+D25+D19+D12</f>
        <v>-39.35</v>
      </c>
      <c r="E11" s="122"/>
      <c r="F11" s="137"/>
      <c r="G11" s="138"/>
      <c r="H11" s="137"/>
      <c r="I11" s="7"/>
    </row>
    <row r="12" spans="1:14" ht="24.75" customHeight="1" x14ac:dyDescent="0.2">
      <c r="A12" s="11" t="s">
        <v>75</v>
      </c>
      <c r="B12" s="15" t="s">
        <v>300</v>
      </c>
      <c r="C12" s="369">
        <f>C13+C16</f>
        <v>117.67</v>
      </c>
      <c r="D12" s="369">
        <f>D13+D16</f>
        <v>-39.35</v>
      </c>
      <c r="E12" s="122"/>
      <c r="F12" s="137"/>
      <c r="G12" s="138"/>
      <c r="H12" s="137"/>
      <c r="I12" s="7"/>
    </row>
    <row r="13" spans="1:14" ht="24.75" customHeight="1" x14ac:dyDescent="0.2">
      <c r="A13" s="11" t="s">
        <v>76</v>
      </c>
      <c r="B13" s="15" t="s">
        <v>301</v>
      </c>
      <c r="C13" s="369">
        <f>C14</f>
        <v>117.67</v>
      </c>
      <c r="D13" s="369">
        <f>D14</f>
        <v>-39.35</v>
      </c>
      <c r="E13" s="122"/>
      <c r="F13" s="137"/>
      <c r="G13" s="138"/>
      <c r="H13" s="137"/>
      <c r="I13" s="7"/>
    </row>
    <row r="14" spans="1:14" ht="28.5" customHeight="1" x14ac:dyDescent="0.2">
      <c r="A14" s="16" t="s">
        <v>77</v>
      </c>
      <c r="B14" s="177" t="s">
        <v>302</v>
      </c>
      <c r="C14" s="368">
        <f>C15</f>
        <v>117.67</v>
      </c>
      <c r="D14" s="368">
        <f>D15</f>
        <v>-39.35</v>
      </c>
      <c r="E14" s="122"/>
      <c r="F14" s="137"/>
      <c r="G14" s="138"/>
      <c r="H14" s="137"/>
      <c r="I14" s="7"/>
    </row>
    <row r="15" spans="1:14" ht="38.25" customHeight="1" x14ac:dyDescent="0.2">
      <c r="A15" s="16" t="s">
        <v>29</v>
      </c>
      <c r="B15" s="177" t="s">
        <v>303</v>
      </c>
      <c r="C15" s="367">
        <v>117.67</v>
      </c>
      <c r="D15" s="367">
        <v>-39.35</v>
      </c>
      <c r="E15" s="122"/>
      <c r="F15" s="137"/>
      <c r="G15" s="138"/>
      <c r="H15" s="137"/>
      <c r="I15" s="7"/>
    </row>
    <row r="16" spans="1:14" ht="24.75" hidden="1" customHeight="1" x14ac:dyDescent="0.2">
      <c r="A16" s="11" t="s">
        <v>78</v>
      </c>
      <c r="B16" s="15" t="s">
        <v>79</v>
      </c>
      <c r="C16" s="165">
        <f>C17</f>
        <v>0</v>
      </c>
      <c r="D16" s="165">
        <f>D17</f>
        <v>0</v>
      </c>
      <c r="E16" s="122"/>
      <c r="F16" s="137"/>
      <c r="G16" s="138"/>
      <c r="H16" s="137"/>
      <c r="I16" s="7"/>
    </row>
    <row r="17" spans="1:9" ht="24.75" hidden="1" customHeight="1" x14ac:dyDescent="0.2">
      <c r="A17" s="16" t="s">
        <v>77</v>
      </c>
      <c r="B17" s="17" t="s">
        <v>80</v>
      </c>
      <c r="C17" s="166">
        <f>C18</f>
        <v>0</v>
      </c>
      <c r="D17" s="166">
        <f>D18</f>
        <v>0</v>
      </c>
      <c r="E17" s="122"/>
      <c r="F17" s="137"/>
      <c r="G17" s="138"/>
      <c r="H17" s="137"/>
      <c r="I17" s="7"/>
    </row>
    <row r="18" spans="1:9" ht="24.75" hidden="1" customHeight="1" x14ac:dyDescent="0.2">
      <c r="A18" s="16" t="s">
        <v>81</v>
      </c>
      <c r="B18" s="17" t="s">
        <v>82</v>
      </c>
      <c r="C18" s="166">
        <v>0</v>
      </c>
      <c r="D18" s="166">
        <v>0</v>
      </c>
      <c r="E18" s="122"/>
      <c r="F18" s="137"/>
      <c r="G18" s="138"/>
      <c r="H18" s="137"/>
      <c r="I18" s="7"/>
    </row>
    <row r="19" spans="1:9" ht="41.25" customHeight="1" x14ac:dyDescent="0.2">
      <c r="A19" s="146" t="s">
        <v>198</v>
      </c>
      <c r="B19" s="147" t="s">
        <v>304</v>
      </c>
      <c r="C19" s="167">
        <f>C20</f>
        <v>0</v>
      </c>
      <c r="D19" s="167">
        <f>D20</f>
        <v>0</v>
      </c>
      <c r="E19" s="122"/>
      <c r="F19" s="137"/>
      <c r="G19" s="138"/>
      <c r="H19" s="137"/>
      <c r="I19" s="7"/>
    </row>
    <row r="20" spans="1:9" ht="39.75" customHeight="1" x14ac:dyDescent="0.2">
      <c r="A20" s="11" t="s">
        <v>197</v>
      </c>
      <c r="B20" s="15" t="s">
        <v>305</v>
      </c>
      <c r="C20" s="165">
        <f>C21+C23</f>
        <v>0</v>
      </c>
      <c r="D20" s="165">
        <f>D21+D23</f>
        <v>0</v>
      </c>
      <c r="E20" s="13"/>
      <c r="F20" s="14"/>
      <c r="G20" s="14"/>
      <c r="H20" s="14"/>
      <c r="I20" s="7"/>
    </row>
    <row r="21" spans="1:9" ht="39" hidden="1" customHeight="1" x14ac:dyDescent="0.2">
      <c r="A21" s="144" t="s">
        <v>195</v>
      </c>
      <c r="B21" s="145" t="s">
        <v>196</v>
      </c>
      <c r="C21" s="168">
        <f>C22</f>
        <v>0</v>
      </c>
      <c r="D21" s="168">
        <f>D22</f>
        <v>0</v>
      </c>
      <c r="E21" s="13"/>
      <c r="F21" s="14"/>
      <c r="G21" s="14"/>
      <c r="H21" s="14"/>
      <c r="I21" s="7"/>
    </row>
    <row r="22" spans="1:9" ht="38.25" hidden="1" customHeight="1" x14ac:dyDescent="0.2">
      <c r="A22" s="16" t="s">
        <v>191</v>
      </c>
      <c r="B22" s="17" t="s">
        <v>194</v>
      </c>
      <c r="C22" s="166">
        <v>0</v>
      </c>
      <c r="D22" s="166">
        <v>0</v>
      </c>
      <c r="E22" s="13"/>
      <c r="F22" s="14"/>
      <c r="G22" s="14"/>
      <c r="H22" s="14"/>
      <c r="I22" s="7"/>
    </row>
    <row r="23" spans="1:9" ht="50.25" customHeight="1" x14ac:dyDescent="0.2">
      <c r="A23" s="144" t="s">
        <v>200</v>
      </c>
      <c r="B23" s="145" t="s">
        <v>306</v>
      </c>
      <c r="C23" s="168">
        <f>C24</f>
        <v>0</v>
      </c>
      <c r="D23" s="168">
        <f>D24</f>
        <v>0</v>
      </c>
      <c r="E23" s="13"/>
      <c r="F23" s="14"/>
      <c r="G23" s="14"/>
      <c r="H23" s="14"/>
      <c r="I23" s="7"/>
    </row>
    <row r="24" spans="1:9" ht="50.25" customHeight="1" x14ac:dyDescent="0.2">
      <c r="A24" s="16" t="s">
        <v>199</v>
      </c>
      <c r="B24" s="177" t="s">
        <v>307</v>
      </c>
      <c r="C24" s="166">
        <v>0</v>
      </c>
      <c r="D24" s="166">
        <v>0</v>
      </c>
      <c r="E24" s="13"/>
      <c r="F24" s="14"/>
      <c r="G24" s="14"/>
      <c r="H24" s="14"/>
      <c r="I24" s="7"/>
    </row>
    <row r="25" spans="1:9" ht="21" hidden="1" customHeight="1" x14ac:dyDescent="0.2">
      <c r="A25" s="11" t="s">
        <v>213</v>
      </c>
      <c r="B25" s="15" t="s">
        <v>214</v>
      </c>
      <c r="C25" s="165">
        <f>C26</f>
        <v>0</v>
      </c>
      <c r="D25" s="165">
        <f>D26</f>
        <v>0</v>
      </c>
      <c r="E25" s="331"/>
      <c r="F25" s="331"/>
      <c r="G25" s="331"/>
      <c r="H25" s="331"/>
      <c r="I25" s="7"/>
    </row>
    <row r="26" spans="1:9" ht="26.25" hidden="1" customHeight="1" x14ac:dyDescent="0.2">
      <c r="A26" s="18" t="s">
        <v>279</v>
      </c>
      <c r="B26" s="17" t="s">
        <v>215</v>
      </c>
      <c r="C26" s="169">
        <f>C27</f>
        <v>0</v>
      </c>
      <c r="D26" s="169">
        <f>D27</f>
        <v>0</v>
      </c>
      <c r="E26" s="19"/>
      <c r="F26" s="19"/>
      <c r="G26" s="19"/>
      <c r="H26" s="19"/>
      <c r="I26" s="7"/>
    </row>
    <row r="27" spans="1:9" ht="24.75" hidden="1" customHeight="1" x14ac:dyDescent="0.2">
      <c r="A27" s="18" t="s">
        <v>280</v>
      </c>
      <c r="B27" s="17" t="s">
        <v>281</v>
      </c>
      <c r="C27" s="169">
        <f>C28+C29</f>
        <v>0</v>
      </c>
      <c r="D27" s="169">
        <f>D28+D29</f>
        <v>0</v>
      </c>
      <c r="E27" s="19"/>
      <c r="F27" s="19"/>
      <c r="G27" s="19"/>
      <c r="H27" s="19"/>
      <c r="I27" s="7"/>
    </row>
    <row r="28" spans="1:9" ht="20.25" hidden="1" customHeight="1" x14ac:dyDescent="0.2">
      <c r="A28" s="18" t="s">
        <v>216</v>
      </c>
      <c r="B28" s="17" t="s">
        <v>217</v>
      </c>
      <c r="C28" s="169"/>
      <c r="D28" s="169"/>
      <c r="E28" s="19"/>
      <c r="F28" s="20"/>
      <c r="G28" s="19"/>
      <c r="H28" s="19"/>
      <c r="I28" s="21"/>
    </row>
    <row r="29" spans="1:9" ht="30.75" hidden="1" customHeight="1" x14ac:dyDescent="0.2">
      <c r="A29" s="18" t="s">
        <v>282</v>
      </c>
      <c r="B29" s="17" t="s">
        <v>283</v>
      </c>
      <c r="C29" s="169">
        <v>0</v>
      </c>
      <c r="D29" s="169">
        <v>0</v>
      </c>
      <c r="E29" s="19"/>
      <c r="F29" s="20"/>
      <c r="G29" s="19"/>
      <c r="H29" s="19"/>
      <c r="I29" s="21"/>
    </row>
    <row r="30" spans="1:9" ht="27" customHeight="1" x14ac:dyDescent="0.2">
      <c r="A30" s="148" t="s">
        <v>12</v>
      </c>
      <c r="B30" s="149" t="s">
        <v>308</v>
      </c>
      <c r="C30" s="366">
        <f>C31+C35</f>
        <v>0</v>
      </c>
      <c r="D30" s="366">
        <f>D31+D35</f>
        <v>0</v>
      </c>
      <c r="E30" s="14"/>
      <c r="F30" s="14"/>
      <c r="G30" s="14"/>
      <c r="H30" s="14"/>
      <c r="I30" s="7"/>
    </row>
    <row r="31" spans="1:9" ht="18.75" customHeight="1" x14ac:dyDescent="0.2">
      <c r="A31" s="150" t="s">
        <v>218</v>
      </c>
      <c r="B31" s="145" t="s">
        <v>309</v>
      </c>
      <c r="C31" s="365">
        <f t="shared" ref="C31:D33" si="0">C32</f>
        <v>-20369.84</v>
      </c>
      <c r="D31" s="365">
        <f t="shared" si="0"/>
        <v>-19971.810000000001</v>
      </c>
      <c r="E31" s="331"/>
      <c r="F31" s="331"/>
      <c r="G31" s="331"/>
      <c r="H31" s="331"/>
      <c r="I31" s="7"/>
    </row>
    <row r="32" spans="1:9" ht="15" customHeight="1" x14ac:dyDescent="0.2">
      <c r="A32" s="22" t="s">
        <v>219</v>
      </c>
      <c r="B32" s="177" t="s">
        <v>310</v>
      </c>
      <c r="C32" s="364">
        <f t="shared" si="0"/>
        <v>-20369.84</v>
      </c>
      <c r="D32" s="364">
        <f t="shared" si="0"/>
        <v>-19971.810000000001</v>
      </c>
      <c r="E32" s="19"/>
      <c r="F32" s="19"/>
      <c r="G32" s="19"/>
      <c r="H32" s="19"/>
      <c r="I32" s="7"/>
    </row>
    <row r="33" spans="1:9" ht="25.5" x14ac:dyDescent="0.2">
      <c r="A33" s="18" t="s">
        <v>220</v>
      </c>
      <c r="B33" s="177" t="s">
        <v>311</v>
      </c>
      <c r="C33" s="364">
        <f t="shared" si="0"/>
        <v>-20369.84</v>
      </c>
      <c r="D33" s="364">
        <f t="shared" si="0"/>
        <v>-19971.810000000001</v>
      </c>
      <c r="E33" s="19"/>
      <c r="F33" s="19"/>
      <c r="G33" s="19"/>
      <c r="H33" s="19"/>
      <c r="I33" s="7"/>
    </row>
    <row r="34" spans="1:9" ht="25.5" x14ac:dyDescent="0.2">
      <c r="A34" s="18" t="s">
        <v>221</v>
      </c>
      <c r="B34" s="177" t="s">
        <v>312</v>
      </c>
      <c r="C34" s="364">
        <f>-(прил№2!C90+'прил №10'!C15)</f>
        <v>-20369.84</v>
      </c>
      <c r="D34" s="364">
        <f>-(прил№2!D90+'прил №10'!D15)</f>
        <v>-19971.810000000001</v>
      </c>
      <c r="E34" s="19"/>
      <c r="F34" s="19"/>
      <c r="G34" s="19"/>
      <c r="H34" s="19"/>
      <c r="I34" s="21"/>
    </row>
    <row r="35" spans="1:9" ht="18" customHeight="1" x14ac:dyDescent="0.2">
      <c r="A35" s="150" t="s">
        <v>222</v>
      </c>
      <c r="B35" s="145" t="s">
        <v>313</v>
      </c>
      <c r="C35" s="365">
        <f t="shared" ref="C35:D37" si="1">C36</f>
        <v>20369.84</v>
      </c>
      <c r="D35" s="365">
        <f t="shared" si="1"/>
        <v>19971.810000000001</v>
      </c>
      <c r="E35" s="14"/>
      <c r="F35" s="14"/>
      <c r="G35" s="14"/>
      <c r="H35" s="14"/>
      <c r="I35" s="7"/>
    </row>
    <row r="36" spans="1:9" ht="15.75" customHeight="1" x14ac:dyDescent="0.2">
      <c r="A36" s="22" t="s">
        <v>223</v>
      </c>
      <c r="B36" s="177" t="s">
        <v>314</v>
      </c>
      <c r="C36" s="364">
        <f t="shared" si="1"/>
        <v>20369.84</v>
      </c>
      <c r="D36" s="364">
        <f t="shared" si="1"/>
        <v>19971.810000000001</v>
      </c>
      <c r="E36" s="23"/>
      <c r="F36" s="23"/>
      <c r="G36" s="23"/>
      <c r="H36" s="23"/>
      <c r="I36" s="7"/>
    </row>
    <row r="37" spans="1:9" ht="27" customHeight="1" x14ac:dyDescent="0.2">
      <c r="A37" s="18" t="s">
        <v>224</v>
      </c>
      <c r="B37" s="177" t="s">
        <v>315</v>
      </c>
      <c r="C37" s="363">
        <f t="shared" si="1"/>
        <v>20369.84</v>
      </c>
      <c r="D37" s="363">
        <f t="shared" si="1"/>
        <v>19971.810000000001</v>
      </c>
      <c r="E37" s="23"/>
      <c r="F37" s="23"/>
      <c r="G37" s="23"/>
      <c r="H37" s="23"/>
      <c r="I37" s="7"/>
    </row>
    <row r="38" spans="1:9" ht="30" customHeight="1" thickBot="1" x14ac:dyDescent="0.25">
      <c r="A38" s="24" t="s">
        <v>225</v>
      </c>
      <c r="B38" s="178" t="s">
        <v>316</v>
      </c>
      <c r="C38" s="362">
        <f>'Прил №8'!G13+'прил №10'!C24</f>
        <v>20369.84</v>
      </c>
      <c r="D38" s="362">
        <f>'Прил №8'!H13+'прил №10'!D24</f>
        <v>19971.810000000001</v>
      </c>
      <c r="E38" s="19"/>
      <c r="F38" s="19"/>
      <c r="G38" s="19"/>
      <c r="H38" s="19"/>
      <c r="I38" s="7"/>
    </row>
    <row r="39" spans="1:9" ht="24" customHeight="1" x14ac:dyDescent="0.2">
      <c r="A39" s="25"/>
      <c r="B39" s="26"/>
      <c r="C39" s="26"/>
      <c r="D39" s="23"/>
      <c r="E39" s="19"/>
      <c r="F39" s="19"/>
      <c r="G39" s="19"/>
      <c r="H39" s="19"/>
      <c r="I39" s="7"/>
    </row>
    <row r="40" spans="1:9" ht="24" customHeight="1" x14ac:dyDescent="0.2">
      <c r="A40" s="25"/>
      <c r="B40" s="26"/>
      <c r="C40" s="26"/>
      <c r="D40" s="23"/>
      <c r="E40" s="19"/>
      <c r="F40" s="19"/>
      <c r="G40" s="19"/>
      <c r="H40" s="19"/>
      <c r="I40" s="7"/>
    </row>
    <row r="41" spans="1:9" ht="24" customHeight="1" x14ac:dyDescent="0.2">
      <c r="A41" s="64"/>
      <c r="B41" s="458"/>
      <c r="C41" s="458"/>
      <c r="D41" s="458"/>
      <c r="E41" s="331"/>
      <c r="F41" s="331"/>
    </row>
  </sheetData>
  <mergeCells count="11">
    <mergeCell ref="E8:H8"/>
    <mergeCell ref="B41:D41"/>
    <mergeCell ref="C8:C9"/>
    <mergeCell ref="B1:D1"/>
    <mergeCell ref="B2:D2"/>
    <mergeCell ref="B3:D3"/>
    <mergeCell ref="B4:D4"/>
    <mergeCell ref="A6:D6"/>
    <mergeCell ref="A8:A9"/>
    <mergeCell ref="B8:B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54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28515625" style="117" customWidth="1"/>
    <col min="9" max="9" width="10" style="117" customWidth="1"/>
    <col min="10" max="16384" width="9.140625" style="117"/>
  </cols>
  <sheetData>
    <row r="1" spans="1:8" x14ac:dyDescent="0.25">
      <c r="A1" s="114"/>
      <c r="B1" s="115"/>
      <c r="C1" s="116"/>
      <c r="D1" s="516" t="s">
        <v>386</v>
      </c>
      <c r="E1" s="516"/>
      <c r="F1" s="516"/>
      <c r="G1" s="516"/>
      <c r="H1" s="516"/>
    </row>
    <row r="2" spans="1:8" x14ac:dyDescent="0.25">
      <c r="A2" s="114"/>
      <c r="B2" s="115"/>
      <c r="C2" s="116"/>
      <c r="D2" s="516" t="s">
        <v>334</v>
      </c>
      <c r="E2" s="516"/>
      <c r="F2" s="516"/>
      <c r="G2" s="516"/>
      <c r="H2" s="516"/>
    </row>
    <row r="3" spans="1:8" ht="45" customHeight="1" x14ac:dyDescent="0.25">
      <c r="A3" s="114"/>
      <c r="B3" s="115"/>
      <c r="C3" s="116"/>
      <c r="D3" s="517" t="s">
        <v>533</v>
      </c>
      <c r="E3" s="517"/>
      <c r="F3" s="517"/>
      <c r="G3" s="517"/>
      <c r="H3" s="517"/>
    </row>
    <row r="4" spans="1:8" x14ac:dyDescent="0.25">
      <c r="A4" s="114"/>
      <c r="B4" s="115"/>
      <c r="C4" s="116"/>
      <c r="D4" s="516" t="s">
        <v>540</v>
      </c>
      <c r="E4" s="516"/>
      <c r="F4" s="516"/>
      <c r="G4" s="516"/>
      <c r="H4" s="516"/>
    </row>
    <row r="5" spans="1:8" x14ac:dyDescent="0.25">
      <c r="A5" s="114"/>
      <c r="B5" s="115"/>
      <c r="C5" s="116"/>
      <c r="D5" s="118"/>
      <c r="E5" s="118"/>
      <c r="F5" s="118"/>
      <c r="G5" s="118"/>
      <c r="H5" s="118"/>
    </row>
    <row r="6" spans="1:8" x14ac:dyDescent="0.25">
      <c r="A6" s="114"/>
      <c r="B6" s="115"/>
      <c r="C6" s="116"/>
      <c r="D6" s="116"/>
      <c r="E6" s="118"/>
      <c r="F6" s="119"/>
      <c r="G6" s="119"/>
      <c r="H6" s="116"/>
    </row>
    <row r="7" spans="1:8" x14ac:dyDescent="0.25">
      <c r="A7" s="114"/>
      <c r="B7" s="115"/>
      <c r="C7" s="116"/>
      <c r="D7" s="116"/>
      <c r="E7" s="118"/>
      <c r="F7" s="119"/>
      <c r="G7" s="119"/>
      <c r="H7" s="116"/>
    </row>
    <row r="8" spans="1:8" ht="12.75" customHeight="1" x14ac:dyDescent="0.25">
      <c r="A8" s="518" t="s">
        <v>511</v>
      </c>
      <c r="B8" s="518"/>
      <c r="C8" s="518"/>
      <c r="D8" s="518"/>
      <c r="E8" s="518"/>
      <c r="F8" s="518"/>
      <c r="G8" s="518"/>
      <c r="H8" s="518"/>
    </row>
    <row r="9" spans="1:8" ht="18.75" customHeight="1" x14ac:dyDescent="0.25">
      <c r="A9" s="519"/>
      <c r="B9" s="519"/>
      <c r="C9" s="519"/>
      <c r="D9" s="519"/>
      <c r="E9" s="519"/>
      <c r="F9" s="519"/>
      <c r="G9" s="519"/>
      <c r="H9" s="519"/>
    </row>
    <row r="10" spans="1:8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8" ht="16.5" thickBot="1" x14ac:dyDescent="0.3">
      <c r="A11" s="124"/>
      <c r="B11" s="125"/>
      <c r="C11" s="125"/>
      <c r="D11" s="125"/>
      <c r="E11" s="126"/>
      <c r="F11" s="125"/>
      <c r="G11" s="125"/>
      <c r="H11" s="132" t="s">
        <v>114</v>
      </c>
    </row>
    <row r="12" spans="1:8" x14ac:dyDescent="0.25">
      <c r="A12" s="522" t="s">
        <v>169</v>
      </c>
      <c r="B12" s="520" t="s">
        <v>170</v>
      </c>
      <c r="C12" s="520" t="s">
        <v>171</v>
      </c>
      <c r="D12" s="526" t="s">
        <v>172</v>
      </c>
      <c r="E12" s="526"/>
      <c r="F12" s="526"/>
      <c r="G12" s="526"/>
      <c r="H12" s="524" t="s">
        <v>438</v>
      </c>
    </row>
    <row r="13" spans="1:8" ht="21" customHeight="1" thickBot="1" x14ac:dyDescent="0.3">
      <c r="A13" s="523"/>
      <c r="B13" s="521"/>
      <c r="C13" s="521"/>
      <c r="D13" s="127" t="s">
        <v>173</v>
      </c>
      <c r="E13" s="127" t="s">
        <v>174</v>
      </c>
      <c r="F13" s="128" t="s">
        <v>238</v>
      </c>
      <c r="G13" s="128" t="s">
        <v>239</v>
      </c>
      <c r="H13" s="525"/>
    </row>
    <row r="14" spans="1:8" ht="13.5" customHeight="1" x14ac:dyDescent="0.25">
      <c r="A14" s="499" t="s">
        <v>175</v>
      </c>
      <c r="B14" s="501" t="s">
        <v>486</v>
      </c>
      <c r="C14" s="155" t="s">
        <v>183</v>
      </c>
      <c r="D14" s="157"/>
      <c r="E14" s="157"/>
      <c r="F14" s="384"/>
      <c r="G14" s="157"/>
      <c r="H14" s="158">
        <f>H23</f>
        <v>1609.1</v>
      </c>
    </row>
    <row r="15" spans="1:8" ht="51" customHeight="1" thickBot="1" x14ac:dyDescent="0.3">
      <c r="A15" s="500"/>
      <c r="B15" s="502"/>
      <c r="C15" s="179" t="s">
        <v>317</v>
      </c>
      <c r="D15" s="172" t="s">
        <v>296</v>
      </c>
      <c r="E15" s="172" t="s">
        <v>177</v>
      </c>
      <c r="F15" s="173" t="s">
        <v>346</v>
      </c>
      <c r="G15" s="159" t="s">
        <v>245</v>
      </c>
      <c r="H15" s="396">
        <v>1557.13</v>
      </c>
    </row>
    <row r="16" spans="1:8" ht="41.25" hidden="1" customHeight="1" x14ac:dyDescent="0.25">
      <c r="A16" s="499" t="s">
        <v>176</v>
      </c>
      <c r="B16" s="506"/>
      <c r="C16" s="155" t="s">
        <v>183</v>
      </c>
      <c r="D16" s="157"/>
      <c r="E16" s="157"/>
      <c r="F16" s="151"/>
      <c r="G16" s="157"/>
      <c r="H16" s="404">
        <f>SUM(H17:H17)</f>
        <v>0</v>
      </c>
    </row>
    <row r="17" spans="1:8" ht="51.75" hidden="1" thickBot="1" x14ac:dyDescent="0.3">
      <c r="A17" s="500"/>
      <c r="B17" s="507"/>
      <c r="C17" s="179" t="s">
        <v>317</v>
      </c>
      <c r="D17" s="172" t="s">
        <v>296</v>
      </c>
      <c r="E17" s="159"/>
      <c r="F17" s="154"/>
      <c r="G17" s="159"/>
      <c r="H17" s="396"/>
    </row>
    <row r="18" spans="1:8" hidden="1" x14ac:dyDescent="0.25">
      <c r="A18" s="508" t="s">
        <v>178</v>
      </c>
      <c r="B18" s="510"/>
      <c r="C18" s="129" t="s">
        <v>183</v>
      </c>
      <c r="D18" s="130"/>
      <c r="E18" s="130"/>
      <c r="F18" s="131"/>
      <c r="G18" s="130"/>
      <c r="H18" s="405">
        <f>SUM(H19:H19)</f>
        <v>0</v>
      </c>
    </row>
    <row r="19" spans="1:8" ht="51.75" hidden="1" thickBot="1" x14ac:dyDescent="0.3">
      <c r="A19" s="509"/>
      <c r="B19" s="511"/>
      <c r="C19" s="179" t="s">
        <v>317</v>
      </c>
      <c r="D19" s="172" t="s">
        <v>296</v>
      </c>
      <c r="E19" s="159"/>
      <c r="F19" s="154"/>
      <c r="G19" s="159"/>
      <c r="H19" s="396"/>
    </row>
    <row r="20" spans="1:8" ht="16.5" hidden="1" thickTop="1" x14ac:dyDescent="0.25">
      <c r="A20" s="514"/>
      <c r="B20" s="512"/>
      <c r="C20" s="155" t="s">
        <v>184</v>
      </c>
      <c r="D20" s="156"/>
      <c r="E20" s="157"/>
      <c r="F20" s="151"/>
      <c r="G20" s="156"/>
      <c r="H20" s="404">
        <f>H21</f>
        <v>0</v>
      </c>
    </row>
    <row r="21" spans="1:8" ht="42" hidden="1" customHeight="1" x14ac:dyDescent="0.25">
      <c r="A21" s="515"/>
      <c r="B21" s="513"/>
      <c r="C21" s="386"/>
      <c r="D21" s="387"/>
      <c r="E21" s="388"/>
      <c r="F21" s="389"/>
      <c r="G21" s="388"/>
      <c r="H21" s="406"/>
    </row>
    <row r="22" spans="1:8" ht="64.5" customHeight="1" x14ac:dyDescent="0.25">
      <c r="A22" s="415" t="s">
        <v>176</v>
      </c>
      <c r="B22" s="390" t="s">
        <v>417</v>
      </c>
      <c r="C22" s="391" t="s">
        <v>317</v>
      </c>
      <c r="D22" s="392">
        <v>727</v>
      </c>
      <c r="E22" s="393" t="s">
        <v>466</v>
      </c>
      <c r="F22" s="394" t="s">
        <v>416</v>
      </c>
      <c r="G22" s="393" t="s">
        <v>245</v>
      </c>
      <c r="H22" s="397">
        <v>52</v>
      </c>
    </row>
    <row r="23" spans="1:8" ht="16.5" thickBot="1" x14ac:dyDescent="0.3">
      <c r="A23" s="504" t="s">
        <v>179</v>
      </c>
      <c r="B23" s="505"/>
      <c r="C23" s="133"/>
      <c r="D23" s="134"/>
      <c r="E23" s="135"/>
      <c r="F23" s="134"/>
      <c r="G23" s="134"/>
      <c r="H23" s="395">
        <f>H15+H22</f>
        <v>1609.13</v>
      </c>
    </row>
    <row r="24" spans="1:8" x14ac:dyDescent="0.25">
      <c r="H24" s="120"/>
    </row>
    <row r="25" spans="1:8" x14ac:dyDescent="0.25">
      <c r="B25" s="503"/>
      <c r="C25" s="503"/>
      <c r="F25" s="503"/>
      <c r="G25" s="503"/>
      <c r="H25" s="119"/>
    </row>
    <row r="26" spans="1:8" x14ac:dyDescent="0.25">
      <c r="B26" s="136"/>
      <c r="H26" s="119"/>
    </row>
    <row r="27" spans="1:8" x14ac:dyDescent="0.25">
      <c r="H27" s="119"/>
    </row>
    <row r="28" spans="1:8" x14ac:dyDescent="0.25">
      <c r="H28" s="119"/>
    </row>
    <row r="29" spans="1:8" x14ac:dyDescent="0.25">
      <c r="H29" s="119"/>
    </row>
    <row r="30" spans="1:8" x14ac:dyDescent="0.25">
      <c r="H30" s="120"/>
    </row>
    <row r="31" spans="1:8" x14ac:dyDescent="0.25">
      <c r="H31" s="120"/>
    </row>
    <row r="32" spans="1:8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  <row r="49" spans="8:8" x14ac:dyDescent="0.25">
      <c r="H49" s="120"/>
    </row>
    <row r="50" spans="8:8" x14ac:dyDescent="0.25">
      <c r="H50" s="120"/>
    </row>
    <row r="51" spans="8:8" x14ac:dyDescent="0.25">
      <c r="H51" s="120"/>
    </row>
    <row r="52" spans="8:8" x14ac:dyDescent="0.25">
      <c r="H52" s="120"/>
    </row>
    <row r="53" spans="8:8" x14ac:dyDescent="0.25">
      <c r="H53" s="120"/>
    </row>
    <row r="54" spans="8:8" x14ac:dyDescent="0.25">
      <c r="H54" s="120"/>
    </row>
  </sheetData>
  <sheetProtection autoFilter="0"/>
  <autoFilter ref="A14:H14"/>
  <mergeCells count="21">
    <mergeCell ref="C12:C13"/>
    <mergeCell ref="A12:A13"/>
    <mergeCell ref="B12:B13"/>
    <mergeCell ref="H12:H13"/>
    <mergeCell ref="D12:G12"/>
    <mergeCell ref="D1:H1"/>
    <mergeCell ref="D2:H2"/>
    <mergeCell ref="D3:H3"/>
    <mergeCell ref="D4:H4"/>
    <mergeCell ref="A8:H9"/>
    <mergeCell ref="A14:A15"/>
    <mergeCell ref="B14:B15"/>
    <mergeCell ref="B25:C25"/>
    <mergeCell ref="F25:G25"/>
    <mergeCell ref="A23:B23"/>
    <mergeCell ref="A16:A17"/>
    <mergeCell ref="B16:B17"/>
    <mergeCell ref="A18:A19"/>
    <mergeCell ref="B18:B19"/>
    <mergeCell ref="B20:B21"/>
    <mergeCell ref="A20:A21"/>
  </mergeCells>
  <phoneticPr fontId="0" type="noConversion"/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7109375" style="117" customWidth="1"/>
    <col min="9" max="9" width="11.28515625" style="117" customWidth="1"/>
    <col min="10" max="16384" width="9.140625" style="117"/>
  </cols>
  <sheetData>
    <row r="1" spans="1:9" x14ac:dyDescent="0.25">
      <c r="A1" s="114"/>
      <c r="B1" s="115"/>
      <c r="C1" s="116"/>
      <c r="D1" s="516" t="s">
        <v>387</v>
      </c>
      <c r="E1" s="516"/>
      <c r="F1" s="516"/>
      <c r="G1" s="516"/>
      <c r="H1" s="516"/>
    </row>
    <row r="2" spans="1:9" x14ac:dyDescent="0.25">
      <c r="A2" s="114"/>
      <c r="B2" s="115"/>
      <c r="C2" s="116"/>
      <c r="D2" s="516" t="s">
        <v>334</v>
      </c>
      <c r="E2" s="516"/>
      <c r="F2" s="516"/>
      <c r="G2" s="516"/>
      <c r="H2" s="516"/>
    </row>
    <row r="3" spans="1:9" ht="45" customHeight="1" x14ac:dyDescent="0.25">
      <c r="A3" s="114"/>
      <c r="B3" s="115"/>
      <c r="C3" s="116"/>
      <c r="D3" s="517" t="s">
        <v>533</v>
      </c>
      <c r="E3" s="517"/>
      <c r="F3" s="517"/>
      <c r="G3" s="517"/>
      <c r="H3" s="517"/>
    </row>
    <row r="4" spans="1:9" x14ac:dyDescent="0.25">
      <c r="A4" s="114"/>
      <c r="B4" s="115"/>
      <c r="C4" s="116"/>
      <c r="D4" s="516" t="s">
        <v>540</v>
      </c>
      <c r="E4" s="516"/>
      <c r="F4" s="516"/>
      <c r="G4" s="516"/>
      <c r="H4" s="516"/>
    </row>
    <row r="5" spans="1:9" x14ac:dyDescent="0.25">
      <c r="A5" s="114"/>
      <c r="B5" s="115"/>
      <c r="C5" s="116"/>
      <c r="D5" s="118"/>
      <c r="E5" s="118"/>
      <c r="F5" s="118"/>
      <c r="G5" s="118"/>
      <c r="H5" s="118"/>
    </row>
    <row r="6" spans="1:9" x14ac:dyDescent="0.25">
      <c r="A6" s="114"/>
      <c r="B6" s="115"/>
      <c r="C6" s="116"/>
      <c r="D6" s="116"/>
      <c r="E6" s="118"/>
      <c r="F6" s="119"/>
      <c r="G6" s="119"/>
      <c r="H6" s="116"/>
    </row>
    <row r="7" spans="1:9" x14ac:dyDescent="0.25">
      <c r="A7" s="114"/>
      <c r="B7" s="115"/>
      <c r="C7" s="116"/>
      <c r="D7" s="116"/>
      <c r="E7" s="118"/>
      <c r="F7" s="119"/>
      <c r="G7" s="119"/>
      <c r="H7" s="116"/>
    </row>
    <row r="8" spans="1:9" ht="12.75" customHeight="1" x14ac:dyDescent="0.25">
      <c r="A8" s="518" t="s">
        <v>512</v>
      </c>
      <c r="B8" s="518"/>
      <c r="C8" s="518"/>
      <c r="D8" s="518"/>
      <c r="E8" s="518"/>
      <c r="F8" s="518"/>
      <c r="G8" s="518"/>
      <c r="H8" s="518"/>
    </row>
    <row r="9" spans="1:9" ht="18.75" customHeight="1" x14ac:dyDescent="0.25">
      <c r="A9" s="519"/>
      <c r="B9" s="519"/>
      <c r="C9" s="519"/>
      <c r="D9" s="519"/>
      <c r="E9" s="519"/>
      <c r="F9" s="519"/>
      <c r="G9" s="519"/>
      <c r="H9" s="519"/>
    </row>
    <row r="10" spans="1:9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9" ht="16.5" thickBot="1" x14ac:dyDescent="0.3">
      <c r="A11" s="124"/>
      <c r="B11" s="125"/>
      <c r="C11" s="125"/>
      <c r="D11" s="125"/>
      <c r="E11" s="126"/>
      <c r="F11" s="125"/>
      <c r="G11" s="125"/>
      <c r="H11" s="132" t="s">
        <v>114</v>
      </c>
    </row>
    <row r="12" spans="1:9" x14ac:dyDescent="0.25">
      <c r="A12" s="522" t="s">
        <v>169</v>
      </c>
      <c r="B12" s="520" t="s">
        <v>170</v>
      </c>
      <c r="C12" s="520" t="s">
        <v>171</v>
      </c>
      <c r="D12" s="526" t="s">
        <v>172</v>
      </c>
      <c r="E12" s="526"/>
      <c r="F12" s="526"/>
      <c r="G12" s="526"/>
      <c r="H12" s="524" t="s">
        <v>481</v>
      </c>
      <c r="I12" s="524" t="s">
        <v>509</v>
      </c>
    </row>
    <row r="13" spans="1:9" ht="13.5" customHeight="1" thickBot="1" x14ac:dyDescent="0.3">
      <c r="A13" s="523"/>
      <c r="B13" s="521"/>
      <c r="C13" s="521"/>
      <c r="D13" s="127" t="s">
        <v>173</v>
      </c>
      <c r="E13" s="127" t="s">
        <v>174</v>
      </c>
      <c r="F13" s="128" t="s">
        <v>238</v>
      </c>
      <c r="G13" s="128" t="s">
        <v>239</v>
      </c>
      <c r="H13" s="525"/>
      <c r="I13" s="525"/>
    </row>
    <row r="14" spans="1:9" ht="13.5" customHeight="1" x14ac:dyDescent="0.25">
      <c r="A14" s="499" t="s">
        <v>175</v>
      </c>
      <c r="B14" s="529" t="s">
        <v>486</v>
      </c>
      <c r="C14" s="155" t="s">
        <v>183</v>
      </c>
      <c r="D14" s="157"/>
      <c r="E14" s="157"/>
      <c r="F14" s="384" t="s">
        <v>346</v>
      </c>
      <c r="G14" s="157"/>
      <c r="H14" s="158">
        <f>SUM(H15:H15)</f>
        <v>1620.4</v>
      </c>
      <c r="I14" s="158">
        <f>SUM(I15:I15)</f>
        <v>1724.9</v>
      </c>
    </row>
    <row r="15" spans="1:9" ht="51.75" thickBot="1" x14ac:dyDescent="0.3">
      <c r="A15" s="500"/>
      <c r="B15" s="507"/>
      <c r="C15" s="179" t="s">
        <v>317</v>
      </c>
      <c r="D15" s="172" t="s">
        <v>296</v>
      </c>
      <c r="E15" s="172" t="s">
        <v>177</v>
      </c>
      <c r="F15" s="173" t="s">
        <v>346</v>
      </c>
      <c r="G15" s="159" t="s">
        <v>245</v>
      </c>
      <c r="H15" s="407">
        <v>1620.41</v>
      </c>
      <c r="I15" s="407">
        <v>1724.91</v>
      </c>
    </row>
    <row r="16" spans="1:9" ht="0.75" customHeight="1" x14ac:dyDescent="0.25">
      <c r="A16" s="499" t="s">
        <v>176</v>
      </c>
      <c r="B16" s="506"/>
      <c r="C16" s="155" t="s">
        <v>183</v>
      </c>
      <c r="D16" s="157"/>
      <c r="E16" s="157"/>
      <c r="F16" s="332"/>
      <c r="G16" s="157"/>
      <c r="H16" s="408">
        <f>SUM(H17:H17)</f>
        <v>0</v>
      </c>
      <c r="I16" s="408">
        <f>SUM(I17:I17)</f>
        <v>0</v>
      </c>
    </row>
    <row r="17" spans="1:9" ht="51.75" hidden="1" thickBot="1" x14ac:dyDescent="0.3">
      <c r="A17" s="500"/>
      <c r="B17" s="507"/>
      <c r="C17" s="179" t="s">
        <v>317</v>
      </c>
      <c r="D17" s="172" t="s">
        <v>296</v>
      </c>
      <c r="E17" s="159"/>
      <c r="F17" s="154"/>
      <c r="G17" s="159"/>
      <c r="H17" s="407"/>
      <c r="I17" s="407"/>
    </row>
    <row r="18" spans="1:9" hidden="1" x14ac:dyDescent="0.25">
      <c r="A18" s="508" t="s">
        <v>178</v>
      </c>
      <c r="B18" s="510"/>
      <c r="C18" s="129" t="s">
        <v>183</v>
      </c>
      <c r="D18" s="130"/>
      <c r="E18" s="130"/>
      <c r="F18" s="131"/>
      <c r="G18" s="130"/>
      <c r="H18" s="409">
        <f>SUM(H19:H19)</f>
        <v>0</v>
      </c>
      <c r="I18" s="409">
        <f>SUM(I19:I19)</f>
        <v>0</v>
      </c>
    </row>
    <row r="19" spans="1:9" ht="51.75" hidden="1" thickBot="1" x14ac:dyDescent="0.3">
      <c r="A19" s="509"/>
      <c r="B19" s="511"/>
      <c r="C19" s="179" t="s">
        <v>317</v>
      </c>
      <c r="D19" s="172" t="s">
        <v>296</v>
      </c>
      <c r="E19" s="159"/>
      <c r="F19" s="154"/>
      <c r="G19" s="159"/>
      <c r="H19" s="407"/>
      <c r="I19" s="407"/>
    </row>
    <row r="20" spans="1:9" ht="16.5" hidden="1" thickTop="1" x14ac:dyDescent="0.25">
      <c r="A20" s="514" t="s">
        <v>176</v>
      </c>
      <c r="B20" s="512" t="s">
        <v>436</v>
      </c>
      <c r="C20" s="155" t="s">
        <v>184</v>
      </c>
      <c r="D20" s="156"/>
      <c r="E20" s="157"/>
      <c r="F20" s="332"/>
      <c r="G20" s="156"/>
      <c r="H20" s="408">
        <f>H21</f>
        <v>0</v>
      </c>
      <c r="I20" s="408">
        <f>I21</f>
        <v>0</v>
      </c>
    </row>
    <row r="21" spans="1:9" ht="0.75" customHeight="1" x14ac:dyDescent="0.25">
      <c r="A21" s="515"/>
      <c r="B21" s="513"/>
      <c r="C21" s="386" t="s">
        <v>317</v>
      </c>
      <c r="D21" s="387">
        <v>727</v>
      </c>
      <c r="E21" s="388" t="s">
        <v>437</v>
      </c>
      <c r="F21" s="389" t="s">
        <v>356</v>
      </c>
      <c r="G21" s="388" t="s">
        <v>245</v>
      </c>
      <c r="H21" s="410"/>
      <c r="I21" s="410"/>
    </row>
    <row r="22" spans="1:9" ht="81.75" customHeight="1" x14ac:dyDescent="0.25">
      <c r="A22" s="415" t="s">
        <v>178</v>
      </c>
      <c r="B22" s="390" t="s">
        <v>417</v>
      </c>
      <c r="C22" s="391" t="s">
        <v>317</v>
      </c>
      <c r="D22" s="392">
        <v>727</v>
      </c>
      <c r="E22" s="393" t="s">
        <v>466</v>
      </c>
      <c r="F22" s="394" t="s">
        <v>416</v>
      </c>
      <c r="G22" s="393" t="s">
        <v>245</v>
      </c>
      <c r="H22" s="411">
        <v>32</v>
      </c>
      <c r="I22" s="411">
        <v>32</v>
      </c>
    </row>
    <row r="23" spans="1:9" ht="16.5" thickBot="1" x14ac:dyDescent="0.3">
      <c r="A23" s="527" t="s">
        <v>179</v>
      </c>
      <c r="B23" s="528"/>
      <c r="C23" s="133"/>
      <c r="D23" s="134"/>
      <c r="E23" s="135"/>
      <c r="F23" s="134"/>
      <c r="G23" s="134"/>
      <c r="H23" s="412">
        <f>H14+H16+H18+H20+H22</f>
        <v>1652.4</v>
      </c>
      <c r="I23" s="412">
        <f>I14+I16+I18+I20+I22</f>
        <v>1756.9</v>
      </c>
    </row>
    <row r="24" spans="1:9" x14ac:dyDescent="0.25">
      <c r="H24" s="120"/>
    </row>
    <row r="25" spans="1:9" x14ac:dyDescent="0.25">
      <c r="B25" s="503"/>
      <c r="C25" s="503"/>
      <c r="F25" s="503"/>
      <c r="G25" s="503"/>
      <c r="H25" s="119"/>
    </row>
    <row r="26" spans="1:9" x14ac:dyDescent="0.25">
      <c r="B26" s="136"/>
      <c r="H26" s="119"/>
    </row>
    <row r="27" spans="1:9" x14ac:dyDescent="0.25">
      <c r="H27" s="119"/>
    </row>
    <row r="28" spans="1:9" x14ac:dyDescent="0.25">
      <c r="H28" s="119"/>
    </row>
    <row r="29" spans="1:9" x14ac:dyDescent="0.25">
      <c r="H29" s="119"/>
    </row>
    <row r="30" spans="1:9" x14ac:dyDescent="0.25">
      <c r="H30" s="120"/>
    </row>
    <row r="31" spans="1:9" x14ac:dyDescent="0.25">
      <c r="H31" s="120"/>
    </row>
    <row r="32" spans="1:9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  <row r="49" spans="8:8" x14ac:dyDescent="0.25">
      <c r="H49" s="120"/>
    </row>
    <row r="50" spans="8:8" x14ac:dyDescent="0.25">
      <c r="H50" s="120"/>
    </row>
    <row r="51" spans="8:8" x14ac:dyDescent="0.25">
      <c r="H51" s="120"/>
    </row>
    <row r="52" spans="8:8" x14ac:dyDescent="0.25">
      <c r="H52" s="120"/>
    </row>
    <row r="53" spans="8:8" x14ac:dyDescent="0.25">
      <c r="H53" s="120"/>
    </row>
    <row r="54" spans="8:8" x14ac:dyDescent="0.25">
      <c r="H54" s="120"/>
    </row>
  </sheetData>
  <sheetProtection autoFilter="0"/>
  <autoFilter ref="A14:H14"/>
  <mergeCells count="22">
    <mergeCell ref="A18:A19"/>
    <mergeCell ref="B18:B19"/>
    <mergeCell ref="D1:H1"/>
    <mergeCell ref="D2:H2"/>
    <mergeCell ref="D3:H3"/>
    <mergeCell ref="D4:H4"/>
    <mergeCell ref="A8:H9"/>
    <mergeCell ref="A12:A13"/>
    <mergeCell ref="B12:B13"/>
    <mergeCell ref="C12:C13"/>
    <mergeCell ref="D12:G12"/>
    <mergeCell ref="H12:H13"/>
    <mergeCell ref="I12:I13"/>
    <mergeCell ref="A14:A15"/>
    <mergeCell ref="B14:B15"/>
    <mergeCell ref="A16:A17"/>
    <mergeCell ref="B16:B17"/>
    <mergeCell ref="A20:A21"/>
    <mergeCell ref="B20:B21"/>
    <mergeCell ref="A23:B23"/>
    <mergeCell ref="B25:C25"/>
    <mergeCell ref="F25:G25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opLeftCell="A5" workbookViewId="0">
      <selection activeCell="B3" sqref="B3:F4"/>
    </sheetView>
  </sheetViews>
  <sheetFormatPr defaultRowHeight="12.75" x14ac:dyDescent="0.2"/>
  <cols>
    <col min="2" max="2" width="36.28515625" customWidth="1"/>
    <col min="3" max="3" width="46.28515625" customWidth="1"/>
    <col min="4" max="4" width="1.5703125" customWidth="1"/>
    <col min="5" max="6" width="9.140625" hidden="1" customWidth="1"/>
  </cols>
  <sheetData>
    <row r="1" spans="2:6" x14ac:dyDescent="0.2">
      <c r="B1" s="516" t="s">
        <v>413</v>
      </c>
      <c r="C1" s="516"/>
      <c r="D1" s="516"/>
      <c r="E1" s="516"/>
      <c r="F1" s="516"/>
    </row>
    <row r="2" spans="2:6" x14ac:dyDescent="0.2">
      <c r="B2" s="516" t="s">
        <v>334</v>
      </c>
      <c r="C2" s="516"/>
      <c r="D2" s="516"/>
      <c r="E2" s="516"/>
      <c r="F2" s="516"/>
    </row>
    <row r="3" spans="2:6" ht="39" customHeight="1" x14ac:dyDescent="0.2">
      <c r="B3" s="517" t="s">
        <v>541</v>
      </c>
      <c r="C3" s="517"/>
      <c r="D3" s="517"/>
      <c r="E3" s="517"/>
      <c r="F3" s="517"/>
    </row>
    <row r="4" spans="2:6" ht="12.75" hidden="1" customHeight="1" x14ac:dyDescent="0.2">
      <c r="B4" s="517"/>
      <c r="C4" s="517"/>
      <c r="D4" s="517"/>
      <c r="E4" s="517"/>
      <c r="F4" s="517"/>
    </row>
    <row r="5" spans="2:6" x14ac:dyDescent="0.2">
      <c r="C5" t="s">
        <v>432</v>
      </c>
    </row>
    <row r="10" spans="2:6" ht="37.5" customHeight="1" x14ac:dyDescent="0.25">
      <c r="B10" s="530" t="s">
        <v>530</v>
      </c>
      <c r="C10" s="530"/>
    </row>
    <row r="11" spans="2:6" x14ac:dyDescent="0.2">
      <c r="B11" s="28"/>
      <c r="C11" s="28"/>
    </row>
    <row r="12" spans="2:6" ht="13.5" thickBot="1" x14ac:dyDescent="0.25">
      <c r="B12" s="28"/>
      <c r="C12" s="372" t="s">
        <v>404</v>
      </c>
    </row>
    <row r="13" spans="2:6" ht="15" thickBot="1" x14ac:dyDescent="0.25">
      <c r="B13" s="373" t="s">
        <v>405</v>
      </c>
      <c r="C13" s="374" t="s">
        <v>531</v>
      </c>
    </row>
    <row r="14" spans="2:6" ht="15" x14ac:dyDescent="0.25">
      <c r="B14" s="375" t="s">
        <v>406</v>
      </c>
      <c r="C14" s="382">
        <f>C16+C19+C22</f>
        <v>265.99</v>
      </c>
    </row>
    <row r="15" spans="2:6" ht="15" x14ac:dyDescent="0.25">
      <c r="B15" s="376" t="s">
        <v>407</v>
      </c>
      <c r="C15" s="377"/>
    </row>
    <row r="16" spans="2:6" ht="69" customHeight="1" x14ac:dyDescent="0.25">
      <c r="B16" s="378" t="s">
        <v>408</v>
      </c>
      <c r="C16" s="380">
        <f>C17+C18</f>
        <v>0</v>
      </c>
    </row>
    <row r="17" spans="2:3" ht="15.75" customHeight="1" x14ac:dyDescent="0.25">
      <c r="B17" s="378" t="s">
        <v>409</v>
      </c>
      <c r="C17" s="380">
        <v>0</v>
      </c>
    </row>
    <row r="18" spans="2:3" ht="16.5" customHeight="1" x14ac:dyDescent="0.25">
      <c r="B18" s="378" t="s">
        <v>410</v>
      </c>
      <c r="C18" s="380">
        <v>0</v>
      </c>
    </row>
    <row r="19" spans="2:3" ht="51" customHeight="1" x14ac:dyDescent="0.25">
      <c r="B19" s="378" t="s">
        <v>411</v>
      </c>
      <c r="C19" s="380">
        <f>C20+C21</f>
        <v>265.99</v>
      </c>
    </row>
    <row r="20" spans="2:3" ht="20.25" customHeight="1" x14ac:dyDescent="0.25">
      <c r="B20" s="378" t="s">
        <v>409</v>
      </c>
      <c r="C20" s="380">
        <f>'прил №9'!C15</f>
        <v>265.99</v>
      </c>
    </row>
    <row r="21" spans="2:3" ht="24.75" customHeight="1" x14ac:dyDescent="0.25">
      <c r="B21" s="378" t="s">
        <v>410</v>
      </c>
      <c r="C21" s="380">
        <v>0</v>
      </c>
    </row>
    <row r="22" spans="2:3" ht="42" customHeight="1" x14ac:dyDescent="0.25">
      <c r="B22" s="378" t="s">
        <v>412</v>
      </c>
      <c r="C22" s="380">
        <f>C23+C24</f>
        <v>0</v>
      </c>
    </row>
    <row r="23" spans="2:3" ht="23.25" customHeight="1" x14ac:dyDescent="0.25">
      <c r="B23" s="378" t="s">
        <v>409</v>
      </c>
      <c r="C23" s="377"/>
    </row>
    <row r="24" spans="2:3" ht="18" customHeight="1" thickBot="1" x14ac:dyDescent="0.3">
      <c r="B24" s="379" t="s">
        <v>410</v>
      </c>
      <c r="C24" s="381">
        <v>0</v>
      </c>
    </row>
  </sheetData>
  <mergeCells count="4">
    <mergeCell ref="B10:C10"/>
    <mergeCell ref="B1:F1"/>
    <mergeCell ref="B2:F2"/>
    <mergeCell ref="B3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topLeftCell="A16" workbookViewId="0">
      <selection activeCell="B3" sqref="B3:F5"/>
    </sheetView>
  </sheetViews>
  <sheetFormatPr defaultRowHeight="12.75" x14ac:dyDescent="0.2"/>
  <cols>
    <col min="2" max="2" width="43" customWidth="1"/>
    <col min="3" max="3" width="32.42578125" customWidth="1"/>
    <col min="4" max="4" width="18.5703125" customWidth="1"/>
    <col min="5" max="5" width="0.42578125" customWidth="1"/>
    <col min="6" max="6" width="9.140625" hidden="1" customWidth="1"/>
  </cols>
  <sheetData>
    <row r="1" spans="2:6" x14ac:dyDescent="0.2">
      <c r="B1" s="516" t="s">
        <v>414</v>
      </c>
      <c r="C1" s="516"/>
      <c r="D1" s="516"/>
      <c r="E1" s="516"/>
      <c r="F1" s="516"/>
    </row>
    <row r="2" spans="2:6" x14ac:dyDescent="0.2">
      <c r="B2" s="516" t="s">
        <v>334</v>
      </c>
      <c r="C2" s="516"/>
      <c r="D2" s="516"/>
      <c r="E2" s="516"/>
      <c r="F2" s="516"/>
    </row>
    <row r="3" spans="2:6" ht="15.75" customHeight="1" x14ac:dyDescent="0.2">
      <c r="B3" s="517" t="s">
        <v>542</v>
      </c>
      <c r="C3" s="517"/>
      <c r="D3" s="517"/>
      <c r="E3" s="517"/>
      <c r="F3" s="517"/>
    </row>
    <row r="4" spans="2:6" x14ac:dyDescent="0.2">
      <c r="B4" s="517"/>
      <c r="C4" s="517"/>
      <c r="D4" s="517"/>
      <c r="E4" s="517"/>
      <c r="F4" s="517"/>
    </row>
    <row r="5" spans="2:6" ht="2.25" customHeight="1" x14ac:dyDescent="0.2">
      <c r="B5" s="517"/>
      <c r="C5" s="517"/>
      <c r="D5" s="517"/>
      <c r="E5" s="517"/>
      <c r="F5" s="517"/>
    </row>
    <row r="10" spans="2:6" ht="37.5" customHeight="1" x14ac:dyDescent="0.25">
      <c r="B10" s="530" t="s">
        <v>513</v>
      </c>
      <c r="C10" s="530"/>
    </row>
    <row r="11" spans="2:6" x14ac:dyDescent="0.2">
      <c r="B11" s="28"/>
      <c r="C11" s="28"/>
    </row>
    <row r="12" spans="2:6" ht="13.5" thickBot="1" x14ac:dyDescent="0.25">
      <c r="B12" s="28"/>
      <c r="C12" s="372" t="s">
        <v>404</v>
      </c>
    </row>
    <row r="13" spans="2:6" ht="15" thickBot="1" x14ac:dyDescent="0.25">
      <c r="B13" s="373" t="s">
        <v>405</v>
      </c>
      <c r="C13" s="374" t="s">
        <v>487</v>
      </c>
      <c r="D13" s="374" t="s">
        <v>514</v>
      </c>
    </row>
    <row r="14" spans="2:6" ht="15" x14ac:dyDescent="0.25">
      <c r="B14" s="375" t="s">
        <v>406</v>
      </c>
      <c r="C14" s="382">
        <f>C16+C19+C22</f>
        <v>273.89999999999998</v>
      </c>
      <c r="D14" s="382">
        <f>D16+D19+D22</f>
        <v>284.02999999999997</v>
      </c>
    </row>
    <row r="15" spans="2:6" ht="15" x14ac:dyDescent="0.25">
      <c r="B15" s="376" t="s">
        <v>407</v>
      </c>
      <c r="C15" s="377"/>
      <c r="D15" s="377"/>
    </row>
    <row r="16" spans="2:6" ht="69" customHeight="1" x14ac:dyDescent="0.25">
      <c r="B16" s="378" t="s">
        <v>408</v>
      </c>
      <c r="C16" s="380">
        <f>C17+C18</f>
        <v>0</v>
      </c>
      <c r="D16" s="380">
        <f>D17+D18</f>
        <v>0</v>
      </c>
    </row>
    <row r="17" spans="2:4" ht="15.75" customHeight="1" x14ac:dyDescent="0.25">
      <c r="B17" s="378" t="s">
        <v>409</v>
      </c>
      <c r="C17" s="380">
        <v>0</v>
      </c>
      <c r="D17" s="380">
        <v>0</v>
      </c>
    </row>
    <row r="18" spans="2:4" ht="16.5" customHeight="1" x14ac:dyDescent="0.25">
      <c r="B18" s="378" t="s">
        <v>410</v>
      </c>
      <c r="C18" s="380">
        <v>0</v>
      </c>
      <c r="D18" s="380">
        <v>0</v>
      </c>
    </row>
    <row r="19" spans="2:4" ht="51" customHeight="1" x14ac:dyDescent="0.25">
      <c r="B19" s="378" t="s">
        <v>411</v>
      </c>
      <c r="C19" s="380">
        <f>C20+C21</f>
        <v>273.89999999999998</v>
      </c>
      <c r="D19" s="380">
        <f>D20+D21</f>
        <v>284.02999999999997</v>
      </c>
    </row>
    <row r="20" spans="2:4" ht="20.25" customHeight="1" x14ac:dyDescent="0.25">
      <c r="B20" s="378" t="s">
        <v>409</v>
      </c>
      <c r="C20" s="380">
        <v>273.89999999999998</v>
      </c>
      <c r="D20" s="380">
        <v>284.02999999999997</v>
      </c>
    </row>
    <row r="21" spans="2:4" ht="24.75" customHeight="1" x14ac:dyDescent="0.25">
      <c r="B21" s="378" t="s">
        <v>410</v>
      </c>
      <c r="C21" s="380">
        <v>0</v>
      </c>
      <c r="D21" s="380">
        <v>0</v>
      </c>
    </row>
    <row r="22" spans="2:4" ht="42" customHeight="1" x14ac:dyDescent="0.25">
      <c r="B22" s="378" t="s">
        <v>412</v>
      </c>
      <c r="C22" s="380">
        <f>C23+C24</f>
        <v>0</v>
      </c>
      <c r="D22" s="380">
        <f>D23+D24</f>
        <v>0</v>
      </c>
    </row>
    <row r="23" spans="2:4" ht="23.25" customHeight="1" x14ac:dyDescent="0.25">
      <c r="B23" s="378" t="s">
        <v>409</v>
      </c>
      <c r="C23" s="377"/>
      <c r="D23" s="377"/>
    </row>
    <row r="24" spans="2:4" ht="18" customHeight="1" thickBot="1" x14ac:dyDescent="0.3">
      <c r="B24" s="379" t="s">
        <v>410</v>
      </c>
      <c r="C24" s="381">
        <v>0</v>
      </c>
      <c r="D24" s="381">
        <v>0</v>
      </c>
    </row>
  </sheetData>
  <mergeCells count="4">
    <mergeCell ref="B1:F1"/>
    <mergeCell ref="B2:F2"/>
    <mergeCell ref="B10:C10"/>
    <mergeCell ref="B3:F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95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62" t="s">
        <v>255</v>
      </c>
      <c r="C1" s="462"/>
      <c r="D1" s="42"/>
      <c r="E1" s="459"/>
      <c r="F1" s="459"/>
      <c r="G1" s="459"/>
      <c r="H1" s="459"/>
      <c r="I1" s="39"/>
      <c r="J1" s="39"/>
    </row>
    <row r="2" spans="1:21" ht="15.75" x14ac:dyDescent="0.25">
      <c r="A2" s="28"/>
      <c r="B2" s="463" t="s">
        <v>331</v>
      </c>
      <c r="C2" s="463"/>
      <c r="D2" s="42"/>
      <c r="E2" s="2"/>
      <c r="F2" s="2"/>
      <c r="G2" s="2"/>
      <c r="H2" s="2"/>
      <c r="I2" s="39"/>
      <c r="J2" s="39"/>
    </row>
    <row r="3" spans="1:21" ht="38.25" customHeight="1" x14ac:dyDescent="0.2">
      <c r="A3" s="28"/>
      <c r="B3" s="460" t="s">
        <v>533</v>
      </c>
      <c r="C3" s="460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62" t="s">
        <v>540</v>
      </c>
      <c r="C4" s="462"/>
      <c r="D4" s="41"/>
      <c r="E4" s="2"/>
      <c r="F4" s="2"/>
      <c r="G4" s="2"/>
      <c r="H4" s="2"/>
      <c r="I4" s="39"/>
      <c r="J4" s="39"/>
    </row>
    <row r="5" spans="1:21" ht="12.75" hidden="1" customHeight="1" x14ac:dyDescent="0.2">
      <c r="A5" s="28"/>
      <c r="B5" s="28"/>
      <c r="C5" s="28"/>
    </row>
    <row r="6" spans="1:21" ht="27.75" customHeight="1" x14ac:dyDescent="0.25">
      <c r="A6" s="460" t="s">
        <v>488</v>
      </c>
      <c r="B6" s="460"/>
      <c r="C6" s="460"/>
      <c r="D6" s="42"/>
      <c r="E6" s="42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61" t="s">
        <v>320</v>
      </c>
      <c r="B7" s="461"/>
      <c r="C7" s="461"/>
      <c r="D7" s="57"/>
      <c r="E7" s="40"/>
      <c r="F7" s="40"/>
    </row>
    <row r="8" spans="1:21" ht="25.5" x14ac:dyDescent="0.2">
      <c r="A8" s="43" t="s">
        <v>236</v>
      </c>
      <c r="B8" s="43" t="s">
        <v>256</v>
      </c>
      <c r="C8" s="82" t="s">
        <v>257</v>
      </c>
      <c r="D8" s="58"/>
      <c r="E8" s="53"/>
      <c r="F8" s="48"/>
      <c r="G8" s="84"/>
      <c r="H8" s="89"/>
    </row>
    <row r="9" spans="1:21" ht="5.25" customHeight="1" thickBot="1" x14ac:dyDescent="0.25">
      <c r="A9" s="44"/>
      <c r="B9" s="44"/>
      <c r="C9" s="83"/>
      <c r="D9" s="58"/>
      <c r="E9" s="53"/>
      <c r="F9" s="48"/>
      <c r="G9" s="85"/>
      <c r="H9" s="89"/>
    </row>
    <row r="10" spans="1:21" ht="18" customHeight="1" x14ac:dyDescent="0.2">
      <c r="A10" s="71" t="s">
        <v>15</v>
      </c>
      <c r="B10" s="38" t="s">
        <v>136</v>
      </c>
      <c r="C10" s="182">
        <f>C11+C18+C24+C26+C36+C50+C66+C69</f>
        <v>5319.71</v>
      </c>
      <c r="D10" s="59"/>
      <c r="E10" s="51"/>
      <c r="F10" s="49"/>
      <c r="G10" s="86"/>
      <c r="H10" s="90"/>
      <c r="I10" s="45"/>
    </row>
    <row r="11" spans="1:21" ht="18" customHeight="1" x14ac:dyDescent="0.2">
      <c r="A11" s="106" t="s">
        <v>258</v>
      </c>
      <c r="B11" s="107" t="s">
        <v>137</v>
      </c>
      <c r="C11" s="184">
        <f>C12</f>
        <v>814.63</v>
      </c>
      <c r="D11" s="60"/>
      <c r="E11" s="51"/>
      <c r="F11" s="50"/>
      <c r="G11" s="87"/>
      <c r="H11" s="91"/>
      <c r="I11" s="45"/>
    </row>
    <row r="12" spans="1:21" ht="19.5" customHeight="1" x14ac:dyDescent="0.25">
      <c r="A12" s="36" t="s">
        <v>259</v>
      </c>
      <c r="B12" s="73" t="s">
        <v>138</v>
      </c>
      <c r="C12" s="320">
        <f>C15+C16+C17</f>
        <v>814.63</v>
      </c>
      <c r="D12" s="60"/>
      <c r="E12" s="51"/>
      <c r="F12" s="50"/>
      <c r="G12" s="87"/>
      <c r="H12" s="91"/>
      <c r="I12" s="92"/>
    </row>
    <row r="13" spans="1:21" ht="25.5" hidden="1" customHeight="1" x14ac:dyDescent="0.2">
      <c r="A13" s="33" t="s">
        <v>44</v>
      </c>
      <c r="B13" s="74" t="s">
        <v>45</v>
      </c>
      <c r="C13" s="160"/>
      <c r="D13" s="69"/>
      <c r="E13" s="70"/>
      <c r="F13" s="70"/>
      <c r="G13" s="87"/>
      <c r="H13" s="91"/>
      <c r="I13" s="45"/>
    </row>
    <row r="14" spans="1:21" ht="42" hidden="1" customHeight="1" x14ac:dyDescent="0.2">
      <c r="A14" s="33" t="s">
        <v>261</v>
      </c>
      <c r="B14" s="74" t="s">
        <v>268</v>
      </c>
      <c r="C14" s="160"/>
      <c r="D14" s="60"/>
      <c r="E14" s="51"/>
      <c r="F14" s="50"/>
      <c r="G14" s="87"/>
      <c r="H14" s="91"/>
      <c r="I14" s="45"/>
    </row>
    <row r="15" spans="1:21" ht="65.25" customHeight="1" x14ac:dyDescent="0.2">
      <c r="A15" s="33" t="s">
        <v>110</v>
      </c>
      <c r="B15" s="74" t="s">
        <v>139</v>
      </c>
      <c r="C15" s="185">
        <v>805.04</v>
      </c>
      <c r="D15" s="60"/>
      <c r="E15" s="51"/>
      <c r="F15" s="50"/>
      <c r="G15" s="87"/>
      <c r="H15" s="91"/>
      <c r="I15" s="45"/>
    </row>
    <row r="16" spans="1:21" ht="106.5" customHeight="1" x14ac:dyDescent="0.2">
      <c r="A16" s="33" t="s">
        <v>135</v>
      </c>
      <c r="B16" s="74" t="s">
        <v>140</v>
      </c>
      <c r="C16" s="318">
        <v>0.7</v>
      </c>
      <c r="D16" s="60"/>
      <c r="E16" s="51"/>
      <c r="F16" s="50"/>
      <c r="G16" s="87"/>
      <c r="H16" s="91"/>
      <c r="I16" s="45"/>
    </row>
    <row r="17" spans="1:9" ht="39.75" customHeight="1" x14ac:dyDescent="0.2">
      <c r="A17" s="33" t="s">
        <v>209</v>
      </c>
      <c r="B17" s="74" t="s">
        <v>208</v>
      </c>
      <c r="C17" s="318">
        <v>8.89</v>
      </c>
      <c r="D17" s="60"/>
      <c r="E17" s="51"/>
      <c r="F17" s="50"/>
      <c r="G17" s="87"/>
      <c r="H17" s="91"/>
      <c r="I17" s="45"/>
    </row>
    <row r="18" spans="1:9" ht="39.75" customHeight="1" x14ac:dyDescent="0.2">
      <c r="A18" s="152" t="s">
        <v>201</v>
      </c>
      <c r="B18" s="110" t="s">
        <v>202</v>
      </c>
      <c r="C18" s="322">
        <f>C19</f>
        <v>1557.13</v>
      </c>
      <c r="D18" s="60"/>
      <c r="E18" s="51"/>
      <c r="F18" s="50"/>
      <c r="G18" s="87"/>
      <c r="H18" s="91"/>
      <c r="I18" s="45"/>
    </row>
    <row r="19" spans="1:9" ht="25.5" customHeight="1" x14ac:dyDescent="0.25">
      <c r="A19" s="47" t="s">
        <v>203</v>
      </c>
      <c r="B19" s="37" t="s">
        <v>204</v>
      </c>
      <c r="C19" s="318">
        <f>C20+C21+C22+C23</f>
        <v>1557.13</v>
      </c>
      <c r="D19" s="60"/>
      <c r="E19" s="416"/>
      <c r="F19" s="416"/>
      <c r="G19" s="87"/>
      <c r="H19" s="91"/>
      <c r="I19" s="45"/>
    </row>
    <row r="20" spans="1:9" ht="102" x14ac:dyDescent="0.2">
      <c r="A20" s="46" t="s">
        <v>471</v>
      </c>
      <c r="B20" s="29" t="s">
        <v>472</v>
      </c>
      <c r="C20" s="318">
        <v>714.98</v>
      </c>
      <c r="D20" s="60"/>
      <c r="E20" s="416"/>
      <c r="F20" s="416"/>
      <c r="G20" s="417"/>
      <c r="H20" s="91"/>
      <c r="I20" s="45"/>
    </row>
    <row r="21" spans="1:9" ht="114.75" x14ac:dyDescent="0.2">
      <c r="A21" s="46" t="s">
        <v>473</v>
      </c>
      <c r="B21" s="29" t="s">
        <v>474</v>
      </c>
      <c r="C21" s="318">
        <v>4.07</v>
      </c>
      <c r="D21" s="60"/>
      <c r="E21" s="416"/>
      <c r="F21" s="416"/>
      <c r="G21" s="417"/>
      <c r="H21" s="91"/>
      <c r="I21" s="45"/>
    </row>
    <row r="22" spans="1:9" ht="102" x14ac:dyDescent="0.2">
      <c r="A22" s="46" t="s">
        <v>477</v>
      </c>
      <c r="B22" s="29" t="s">
        <v>475</v>
      </c>
      <c r="C22" s="318">
        <v>940.51</v>
      </c>
      <c r="D22" s="60"/>
      <c r="E22" s="416"/>
      <c r="F22" s="416"/>
      <c r="G22" s="417"/>
      <c r="H22" s="91"/>
      <c r="I22" s="45"/>
    </row>
    <row r="23" spans="1:9" ht="102" x14ac:dyDescent="0.2">
      <c r="A23" s="153" t="s">
        <v>478</v>
      </c>
      <c r="B23" s="29" t="s">
        <v>476</v>
      </c>
      <c r="C23" s="185">
        <v>-102.43</v>
      </c>
      <c r="D23" s="60"/>
      <c r="E23" s="416"/>
      <c r="F23" s="416"/>
      <c r="G23" s="87"/>
      <c r="H23" s="91"/>
      <c r="I23" s="45"/>
    </row>
    <row r="24" spans="1:9" ht="16.5" customHeight="1" x14ac:dyDescent="0.2">
      <c r="A24" s="108" t="s">
        <v>35</v>
      </c>
      <c r="B24" s="107" t="s">
        <v>141</v>
      </c>
      <c r="C24" s="321">
        <f>C25</f>
        <v>501.95</v>
      </c>
      <c r="D24" s="60"/>
      <c r="E24" s="51"/>
      <c r="F24" s="50"/>
      <c r="G24" s="87"/>
      <c r="H24" s="91"/>
      <c r="I24" s="45"/>
    </row>
    <row r="25" spans="1:9" ht="14.25" customHeight="1" x14ac:dyDescent="0.2">
      <c r="A25" s="75" t="s">
        <v>34</v>
      </c>
      <c r="B25" s="63" t="s">
        <v>142</v>
      </c>
      <c r="C25" s="318">
        <v>501.95</v>
      </c>
      <c r="D25" s="60"/>
      <c r="E25" s="51"/>
      <c r="F25" s="50"/>
      <c r="G25" s="87"/>
      <c r="H25" s="91"/>
      <c r="I25" s="45"/>
    </row>
    <row r="26" spans="1:9" ht="17.25" customHeight="1" x14ac:dyDescent="0.2">
      <c r="A26" s="106" t="s">
        <v>262</v>
      </c>
      <c r="B26" s="107" t="s">
        <v>143</v>
      </c>
      <c r="C26" s="321">
        <f>C27+C31+C29</f>
        <v>2349.6</v>
      </c>
      <c r="D26" s="59"/>
      <c r="E26" s="53"/>
      <c r="F26" s="48"/>
      <c r="G26" s="84"/>
      <c r="H26" s="89"/>
      <c r="I26" s="45"/>
    </row>
    <row r="27" spans="1:9" ht="17.25" customHeight="1" x14ac:dyDescent="0.25">
      <c r="A27" s="36" t="s">
        <v>263</v>
      </c>
      <c r="B27" s="76" t="s">
        <v>144</v>
      </c>
      <c r="C27" s="320">
        <f>C28</f>
        <v>418</v>
      </c>
      <c r="D27" s="60"/>
      <c r="E27" s="52"/>
      <c r="F27" s="54"/>
      <c r="G27" s="87"/>
      <c r="H27" s="93"/>
      <c r="I27" s="45"/>
    </row>
    <row r="28" spans="1:9" ht="40.5" customHeight="1" x14ac:dyDescent="0.2">
      <c r="A28" s="33" t="s">
        <v>123</v>
      </c>
      <c r="B28" s="63" t="s">
        <v>146</v>
      </c>
      <c r="C28" s="318">
        <v>418</v>
      </c>
      <c r="D28" s="60"/>
      <c r="E28" s="52"/>
      <c r="F28" s="54"/>
      <c r="G28" s="87"/>
      <c r="H28" s="93"/>
      <c r="I28" s="45"/>
    </row>
    <row r="29" spans="1:9" ht="16.5" hidden="1" customHeight="1" x14ac:dyDescent="0.25">
      <c r="A29" s="36" t="s">
        <v>46</v>
      </c>
      <c r="B29" s="76" t="s">
        <v>48</v>
      </c>
      <c r="C29" s="162">
        <f>C30</f>
        <v>0</v>
      </c>
      <c r="D29" s="60"/>
      <c r="E29" s="52"/>
      <c r="F29" s="54"/>
      <c r="G29" s="87"/>
      <c r="H29" s="93"/>
      <c r="I29" s="45"/>
    </row>
    <row r="30" spans="1:9" ht="16.5" hidden="1" customHeight="1" x14ac:dyDescent="0.2">
      <c r="A30" s="33" t="s">
        <v>47</v>
      </c>
      <c r="B30" s="63" t="s">
        <v>49</v>
      </c>
      <c r="C30" s="160">
        <v>0</v>
      </c>
      <c r="D30" s="60"/>
      <c r="E30" s="52"/>
      <c r="F30" s="54"/>
      <c r="G30" s="87"/>
      <c r="H30" s="93"/>
      <c r="I30" s="45"/>
    </row>
    <row r="31" spans="1:9" ht="15" customHeight="1" x14ac:dyDescent="0.25">
      <c r="A31" s="36" t="s">
        <v>264</v>
      </c>
      <c r="B31" s="76" t="s">
        <v>145</v>
      </c>
      <c r="C31" s="320">
        <f>C32+C34</f>
        <v>1931.6</v>
      </c>
      <c r="D31" s="60"/>
      <c r="E31" s="52"/>
      <c r="F31" s="54"/>
      <c r="G31" s="88"/>
      <c r="H31" s="93"/>
      <c r="I31" s="45"/>
    </row>
    <row r="32" spans="1:9" ht="15" customHeight="1" x14ac:dyDescent="0.2">
      <c r="A32" s="170" t="s">
        <v>117</v>
      </c>
      <c r="B32" s="95" t="s">
        <v>118</v>
      </c>
      <c r="C32" s="319">
        <f>C33</f>
        <v>918</v>
      </c>
      <c r="D32" s="60"/>
      <c r="E32" s="52"/>
      <c r="F32" s="54"/>
      <c r="G32" s="88"/>
      <c r="H32" s="93"/>
      <c r="I32" s="45"/>
    </row>
    <row r="33" spans="1:9" ht="30" customHeight="1" x14ac:dyDescent="0.2">
      <c r="A33" s="33" t="s">
        <v>115</v>
      </c>
      <c r="B33" s="63" t="s">
        <v>116</v>
      </c>
      <c r="C33" s="318">
        <v>918</v>
      </c>
      <c r="D33" s="60"/>
      <c r="E33" s="52"/>
      <c r="F33" s="54"/>
      <c r="G33" s="87"/>
      <c r="H33" s="91"/>
      <c r="I33" s="92"/>
    </row>
    <row r="34" spans="1:9" ht="15.75" customHeight="1" x14ac:dyDescent="0.2">
      <c r="A34" s="34" t="s">
        <v>120</v>
      </c>
      <c r="B34" s="95" t="s">
        <v>121</v>
      </c>
      <c r="C34" s="319">
        <f>C35</f>
        <v>1013.6</v>
      </c>
      <c r="D34" s="60"/>
      <c r="E34" s="52"/>
      <c r="F34" s="54"/>
      <c r="G34" s="87"/>
      <c r="H34" s="91"/>
      <c r="I34" s="92"/>
    </row>
    <row r="35" spans="1:9" ht="31.5" customHeight="1" x14ac:dyDescent="0.2">
      <c r="A35" s="33" t="s">
        <v>119</v>
      </c>
      <c r="B35" s="63" t="s">
        <v>122</v>
      </c>
      <c r="C35" s="318">
        <v>1013.6</v>
      </c>
      <c r="D35" s="60"/>
      <c r="E35" s="52"/>
      <c r="F35" s="54"/>
      <c r="G35" s="87"/>
      <c r="H35" s="91"/>
      <c r="I35" s="92"/>
    </row>
    <row r="36" spans="1:9" ht="20.25" customHeight="1" x14ac:dyDescent="0.2">
      <c r="A36" s="109" t="s">
        <v>130</v>
      </c>
      <c r="B36" s="110" t="s">
        <v>147</v>
      </c>
      <c r="C36" s="321">
        <f>C38</f>
        <v>6.4</v>
      </c>
      <c r="D36" s="60"/>
      <c r="E36" s="52"/>
      <c r="F36" s="54"/>
      <c r="G36" s="87"/>
      <c r="H36" s="91"/>
      <c r="I36" s="45"/>
    </row>
    <row r="37" spans="1:9" ht="40.5" customHeight="1" x14ac:dyDescent="0.2">
      <c r="A37" s="33" t="s">
        <v>24</v>
      </c>
      <c r="B37" s="63" t="s">
        <v>149</v>
      </c>
      <c r="C37" s="185">
        <f>C38</f>
        <v>6.4</v>
      </c>
      <c r="D37" s="60"/>
      <c r="E37" s="52"/>
      <c r="F37" s="54"/>
      <c r="G37" s="87"/>
      <c r="H37" s="91"/>
      <c r="I37" s="45"/>
    </row>
    <row r="38" spans="1:9" ht="63" customHeight="1" x14ac:dyDescent="0.2">
      <c r="A38" s="33" t="s">
        <v>133</v>
      </c>
      <c r="B38" s="63" t="s">
        <v>148</v>
      </c>
      <c r="C38" s="318">
        <v>6.4</v>
      </c>
      <c r="D38" s="60"/>
      <c r="E38" s="52"/>
      <c r="F38" s="54"/>
      <c r="G38" s="87"/>
      <c r="H38" s="91"/>
      <c r="I38" s="45"/>
    </row>
    <row r="39" spans="1:9" ht="41.25" hidden="1" customHeight="1" x14ac:dyDescent="0.2">
      <c r="A39" s="32" t="s">
        <v>37</v>
      </c>
      <c r="B39" s="72" t="s">
        <v>36</v>
      </c>
      <c r="C39" s="163">
        <f>C40</f>
        <v>0</v>
      </c>
      <c r="D39" s="60"/>
      <c r="E39" s="52"/>
      <c r="F39" s="54"/>
      <c r="G39" s="87"/>
      <c r="H39" s="23"/>
      <c r="I39" s="45"/>
    </row>
    <row r="40" spans="1:9" ht="21.75" hidden="1" customHeight="1" x14ac:dyDescent="0.2">
      <c r="A40" s="33" t="s">
        <v>38</v>
      </c>
      <c r="B40" s="63" t="s">
        <v>39</v>
      </c>
      <c r="C40" s="160">
        <f>C41</f>
        <v>0</v>
      </c>
      <c r="D40" s="60"/>
      <c r="E40" s="52"/>
      <c r="F40" s="54"/>
      <c r="G40" s="87"/>
      <c r="H40" s="23"/>
      <c r="I40" s="45"/>
    </row>
    <row r="41" spans="1:9" ht="27" hidden="1" customHeight="1" x14ac:dyDescent="0.2">
      <c r="A41" s="33" t="s">
        <v>40</v>
      </c>
      <c r="B41" s="63" t="s">
        <v>41</v>
      </c>
      <c r="C41" s="160">
        <f>C42</f>
        <v>0</v>
      </c>
      <c r="D41" s="60"/>
      <c r="E41" s="52"/>
      <c r="F41" s="54"/>
      <c r="G41" s="86"/>
      <c r="H41" s="90"/>
      <c r="I41" s="45"/>
    </row>
    <row r="42" spans="1:9" ht="28.5" hidden="1" customHeight="1" x14ac:dyDescent="0.2">
      <c r="A42" s="33" t="s">
        <v>42</v>
      </c>
      <c r="B42" s="63" t="s">
        <v>43</v>
      </c>
      <c r="C42" s="160">
        <v>0</v>
      </c>
      <c r="D42" s="60"/>
      <c r="E42" s="52"/>
      <c r="F42" s="54"/>
      <c r="G42" s="87"/>
      <c r="H42" s="91"/>
      <c r="I42" s="45"/>
    </row>
    <row r="43" spans="1:9" ht="40.5" hidden="1" customHeight="1" x14ac:dyDescent="0.2">
      <c r="A43" s="111" t="s">
        <v>265</v>
      </c>
      <c r="B43" s="110" t="s">
        <v>150</v>
      </c>
      <c r="C43" s="161">
        <f>C44+C47</f>
        <v>0</v>
      </c>
      <c r="D43" s="59"/>
      <c r="E43" s="13"/>
      <c r="F43" s="14"/>
      <c r="G43" s="86"/>
      <c r="H43" s="90"/>
      <c r="I43" s="45"/>
    </row>
    <row r="44" spans="1:9" ht="76.5" hidden="1" customHeight="1" x14ac:dyDescent="0.2">
      <c r="A44" s="33" t="s">
        <v>111</v>
      </c>
      <c r="B44" s="63" t="s">
        <v>151</v>
      </c>
      <c r="C44" s="160">
        <f>C45</f>
        <v>0</v>
      </c>
      <c r="D44" s="61"/>
      <c r="E44" s="51"/>
      <c r="F44" s="50"/>
      <c r="G44" s="87"/>
      <c r="H44" s="91"/>
      <c r="I44" s="45"/>
    </row>
    <row r="45" spans="1:9" ht="64.5" hidden="1" customHeight="1" x14ac:dyDescent="0.2">
      <c r="A45" s="33" t="s">
        <v>0</v>
      </c>
      <c r="B45" s="63" t="s">
        <v>153</v>
      </c>
      <c r="C45" s="160">
        <f>C46</f>
        <v>0</v>
      </c>
      <c r="D45" s="61"/>
      <c r="E45" s="51"/>
      <c r="F45" s="51"/>
      <c r="G45" s="87"/>
      <c r="H45" s="91"/>
      <c r="I45" s="45"/>
    </row>
    <row r="46" spans="1:9" ht="77.25" hidden="1" customHeight="1" x14ac:dyDescent="0.2">
      <c r="A46" s="33" t="s">
        <v>124</v>
      </c>
      <c r="B46" s="63" t="s">
        <v>152</v>
      </c>
      <c r="C46" s="160">
        <v>0</v>
      </c>
      <c r="D46" s="60"/>
      <c r="E46" s="51"/>
      <c r="F46" s="50"/>
      <c r="G46" s="87"/>
      <c r="H46" s="91"/>
      <c r="I46" s="45"/>
    </row>
    <row r="47" spans="1:9" ht="82.5" hidden="1" customHeight="1" x14ac:dyDescent="0.2">
      <c r="A47" s="33" t="s">
        <v>112</v>
      </c>
      <c r="B47" s="63" t="s">
        <v>154</v>
      </c>
      <c r="C47" s="160">
        <f>C48</f>
        <v>0</v>
      </c>
      <c r="D47" s="60"/>
      <c r="E47" s="51"/>
      <c r="F47" s="50"/>
      <c r="G47" s="87"/>
      <c r="H47" s="91"/>
      <c r="I47" s="45"/>
    </row>
    <row r="48" spans="1:9" ht="74.25" hidden="1" customHeight="1" x14ac:dyDescent="0.2">
      <c r="A48" s="33" t="s">
        <v>113</v>
      </c>
      <c r="B48" s="63" t="s">
        <v>155</v>
      </c>
      <c r="C48" s="160">
        <f>C49</f>
        <v>0</v>
      </c>
      <c r="D48" s="60"/>
      <c r="E48" s="51"/>
      <c r="F48" s="50"/>
      <c r="G48" s="87"/>
      <c r="H48" s="23"/>
      <c r="I48" s="45"/>
    </row>
    <row r="49" spans="1:9" ht="86.25" hidden="1" customHeight="1" x14ac:dyDescent="0.2">
      <c r="A49" s="33" t="s">
        <v>125</v>
      </c>
      <c r="B49" s="63" t="s">
        <v>156</v>
      </c>
      <c r="C49" s="160">
        <v>0</v>
      </c>
      <c r="D49" s="60"/>
      <c r="E49" s="52"/>
      <c r="F49" s="54"/>
      <c r="G49" s="88"/>
      <c r="H49" s="19"/>
      <c r="I49" s="45"/>
    </row>
    <row r="50" spans="1:9" ht="27" customHeight="1" x14ac:dyDescent="0.2">
      <c r="A50" s="111" t="s">
        <v>94</v>
      </c>
      <c r="B50" s="105" t="s">
        <v>157</v>
      </c>
      <c r="C50" s="184">
        <f>C51</f>
        <v>90</v>
      </c>
      <c r="D50" s="60"/>
      <c r="E50" s="52"/>
      <c r="F50" s="54"/>
      <c r="G50" s="88"/>
      <c r="H50" s="19"/>
      <c r="I50" s="45"/>
    </row>
    <row r="51" spans="1:9" ht="20.25" customHeight="1" x14ac:dyDescent="0.2">
      <c r="A51" s="32" t="s">
        <v>95</v>
      </c>
      <c r="B51" s="105" t="s">
        <v>158</v>
      </c>
      <c r="C51" s="183">
        <f>C52</f>
        <v>90</v>
      </c>
      <c r="D51" s="60"/>
      <c r="E51" s="52"/>
      <c r="F51" s="54"/>
      <c r="G51" s="88"/>
      <c r="H51" s="19"/>
      <c r="I51" s="45"/>
    </row>
    <row r="52" spans="1:9" ht="21.75" customHeight="1" x14ac:dyDescent="0.2">
      <c r="A52" s="33" t="s">
        <v>92</v>
      </c>
      <c r="B52" s="79" t="s">
        <v>159</v>
      </c>
      <c r="C52" s="185">
        <f>C53</f>
        <v>90</v>
      </c>
      <c r="D52" s="60"/>
      <c r="E52" s="52"/>
      <c r="F52" s="54"/>
      <c r="G52" s="88"/>
      <c r="H52" s="19"/>
      <c r="I52" s="45"/>
    </row>
    <row r="53" spans="1:9" ht="26.25" customHeight="1" x14ac:dyDescent="0.2">
      <c r="A53" s="33" t="s">
        <v>126</v>
      </c>
      <c r="B53" s="79" t="s">
        <v>160</v>
      </c>
      <c r="C53" s="185">
        <v>90</v>
      </c>
      <c r="D53" s="60"/>
      <c r="E53" s="52"/>
      <c r="F53" s="54"/>
      <c r="G53" s="88"/>
      <c r="H53" s="19"/>
      <c r="I53" s="45"/>
    </row>
    <row r="54" spans="1:9" ht="30" hidden="1" customHeight="1" x14ac:dyDescent="0.2">
      <c r="A54" s="111" t="s">
        <v>3</v>
      </c>
      <c r="B54" s="107" t="s">
        <v>161</v>
      </c>
      <c r="C54" s="161">
        <f>C55+C58</f>
        <v>0</v>
      </c>
      <c r="D54" s="60"/>
      <c r="E54" s="52"/>
      <c r="F54" s="54"/>
      <c r="G54" s="88"/>
      <c r="H54" s="93"/>
      <c r="I54" s="45"/>
    </row>
    <row r="55" spans="1:9" ht="63.75" hidden="1" customHeight="1" x14ac:dyDescent="0.2">
      <c r="A55" s="34" t="s">
        <v>52</v>
      </c>
      <c r="B55" s="35" t="s">
        <v>53</v>
      </c>
      <c r="C55" s="160">
        <f>C56</f>
        <v>0</v>
      </c>
      <c r="D55" s="60"/>
      <c r="E55" s="52"/>
      <c r="F55" s="54"/>
      <c r="G55" s="88"/>
      <c r="H55" s="93"/>
      <c r="I55" s="45"/>
    </row>
    <row r="56" spans="1:9" ht="78.75" hidden="1" customHeight="1" x14ac:dyDescent="0.2">
      <c r="A56" s="33" t="s">
        <v>54</v>
      </c>
      <c r="B56" s="29" t="s">
        <v>55</v>
      </c>
      <c r="C56" s="160">
        <f>C57</f>
        <v>0</v>
      </c>
      <c r="D56" s="60"/>
      <c r="E56" s="52"/>
      <c r="F56" s="54"/>
      <c r="G56" s="88"/>
      <c r="H56" s="93"/>
      <c r="I56" s="45"/>
    </row>
    <row r="57" spans="1:9" ht="25.5" hidden="1" customHeight="1" x14ac:dyDescent="0.2">
      <c r="A57" s="33" t="s">
        <v>57</v>
      </c>
      <c r="B57" s="29" t="s">
        <v>58</v>
      </c>
      <c r="C57" s="160">
        <v>0</v>
      </c>
      <c r="D57" s="60"/>
      <c r="E57" s="52"/>
      <c r="F57" s="54"/>
      <c r="G57" s="88"/>
      <c r="H57" s="93"/>
      <c r="I57" s="45"/>
    </row>
    <row r="58" spans="1:9" ht="52.5" hidden="1" customHeight="1" x14ac:dyDescent="0.2">
      <c r="A58" s="34" t="s">
        <v>93</v>
      </c>
      <c r="B58" s="95" t="s">
        <v>162</v>
      </c>
      <c r="C58" s="164">
        <f>C59</f>
        <v>0</v>
      </c>
      <c r="D58" s="60"/>
      <c r="E58" s="52"/>
      <c r="F58" s="54"/>
      <c r="G58" s="88"/>
      <c r="H58" s="93"/>
      <c r="I58" s="45"/>
    </row>
    <row r="59" spans="1:9" ht="31.5" hidden="1" customHeight="1" x14ac:dyDescent="0.2">
      <c r="A59" s="75" t="s">
        <v>1</v>
      </c>
      <c r="B59" s="63" t="s">
        <v>163</v>
      </c>
      <c r="C59" s="160">
        <f>C60</f>
        <v>0</v>
      </c>
      <c r="D59" s="60"/>
      <c r="E59" s="52"/>
      <c r="F59" s="54"/>
      <c r="G59" s="88"/>
      <c r="H59" s="93"/>
      <c r="I59" s="45"/>
    </row>
    <row r="60" spans="1:9" ht="40.5" hidden="1" customHeight="1" x14ac:dyDescent="0.2">
      <c r="A60" s="75" t="s">
        <v>127</v>
      </c>
      <c r="B60" s="63" t="s">
        <v>164</v>
      </c>
      <c r="C60" s="160">
        <v>0</v>
      </c>
      <c r="D60" s="60"/>
      <c r="E60" s="52"/>
      <c r="F60" s="54"/>
      <c r="G60" s="88"/>
      <c r="H60" s="93"/>
      <c r="I60" s="45"/>
    </row>
    <row r="61" spans="1:9" ht="1.5" hidden="1" customHeight="1" x14ac:dyDescent="0.2">
      <c r="A61" s="32" t="s">
        <v>5</v>
      </c>
      <c r="B61" s="72" t="s">
        <v>207</v>
      </c>
      <c r="C61" s="163">
        <f>C64+C62</f>
        <v>0</v>
      </c>
      <c r="D61" s="60"/>
      <c r="E61" s="52"/>
      <c r="F61" s="54"/>
      <c r="G61" s="88"/>
      <c r="H61" s="93"/>
      <c r="I61" s="45"/>
    </row>
    <row r="62" spans="1:9" ht="41.25" hidden="1" customHeight="1" x14ac:dyDescent="0.2">
      <c r="A62" s="75" t="s">
        <v>67</v>
      </c>
      <c r="B62" s="63" t="s">
        <v>68</v>
      </c>
      <c r="C62" s="160">
        <v>0</v>
      </c>
      <c r="D62" s="60"/>
      <c r="E62" s="52"/>
      <c r="F62" s="54"/>
      <c r="G62" s="88"/>
      <c r="H62" s="93"/>
      <c r="I62" s="45"/>
    </row>
    <row r="63" spans="1:9" ht="69" hidden="1" customHeight="1" x14ac:dyDescent="0.2">
      <c r="A63" s="75" t="s">
        <v>19</v>
      </c>
      <c r="B63" s="63" t="s">
        <v>88</v>
      </c>
      <c r="C63" s="160">
        <v>52</v>
      </c>
      <c r="D63" s="60"/>
      <c r="E63" s="52"/>
      <c r="F63" s="54"/>
      <c r="G63" s="88"/>
      <c r="H63" s="93"/>
      <c r="I63" s="45"/>
    </row>
    <row r="64" spans="1:9" ht="33.75" hidden="1" customHeight="1" x14ac:dyDescent="0.2">
      <c r="A64" s="75" t="s">
        <v>6</v>
      </c>
      <c r="B64" s="63" t="s">
        <v>205</v>
      </c>
      <c r="C64" s="160">
        <f>C65</f>
        <v>0</v>
      </c>
      <c r="D64" s="60"/>
      <c r="E64" s="52"/>
      <c r="F64" s="54"/>
      <c r="G64" s="88"/>
      <c r="H64" s="93"/>
      <c r="I64" s="45"/>
    </row>
    <row r="65" spans="1:9" ht="0.75" hidden="1" customHeight="1" x14ac:dyDescent="0.2">
      <c r="A65" s="75" t="s">
        <v>278</v>
      </c>
      <c r="B65" s="63" t="s">
        <v>206</v>
      </c>
      <c r="C65" s="160">
        <v>0</v>
      </c>
      <c r="D65" s="60"/>
      <c r="E65" s="52"/>
      <c r="F65" s="54"/>
      <c r="G65" s="88"/>
      <c r="H65" s="93"/>
      <c r="I65" s="45"/>
    </row>
    <row r="66" spans="1:9" ht="17.25" hidden="1" customHeight="1" x14ac:dyDescent="0.2">
      <c r="A66" s="31" t="s">
        <v>5</v>
      </c>
      <c r="B66" s="72" t="s">
        <v>207</v>
      </c>
      <c r="C66" s="183">
        <f>C67</f>
        <v>0</v>
      </c>
      <c r="D66" s="60"/>
      <c r="E66" s="52"/>
      <c r="F66" s="54"/>
      <c r="G66" s="88"/>
      <c r="H66" s="93"/>
      <c r="I66" s="45"/>
    </row>
    <row r="67" spans="1:9" ht="38.25" hidden="1" x14ac:dyDescent="0.2">
      <c r="A67" s="31" t="s">
        <v>433</v>
      </c>
      <c r="B67" s="72" t="s">
        <v>68</v>
      </c>
      <c r="C67" s="322">
        <f>C68</f>
        <v>0</v>
      </c>
      <c r="D67" s="60"/>
      <c r="E67" s="52"/>
      <c r="F67" s="54"/>
      <c r="G67" s="88"/>
      <c r="H67" s="93"/>
      <c r="I67" s="45"/>
    </row>
    <row r="68" spans="1:9" ht="51" hidden="1" x14ac:dyDescent="0.2">
      <c r="A68" s="75" t="s">
        <v>434</v>
      </c>
      <c r="B68" s="63" t="s">
        <v>88</v>
      </c>
      <c r="C68" s="318">
        <v>0</v>
      </c>
      <c r="D68" s="60"/>
      <c r="E68" s="52"/>
      <c r="F68" s="54"/>
      <c r="G68" s="88"/>
      <c r="H68" s="93"/>
      <c r="I68" s="45"/>
    </row>
    <row r="69" spans="1:9" ht="18" customHeight="1" x14ac:dyDescent="0.2">
      <c r="A69" s="32" t="s">
        <v>83</v>
      </c>
      <c r="B69" s="72" t="s">
        <v>84</v>
      </c>
      <c r="C69" s="322">
        <f>C70</f>
        <v>0</v>
      </c>
      <c r="D69" s="60"/>
      <c r="E69" s="52"/>
      <c r="F69" s="54"/>
      <c r="G69" s="88"/>
      <c r="H69" s="93"/>
      <c r="I69" s="45"/>
    </row>
    <row r="70" spans="1:9" ht="18.75" customHeight="1" x14ac:dyDescent="0.2">
      <c r="A70" s="75" t="s">
        <v>85</v>
      </c>
      <c r="B70" s="63" t="s">
        <v>86</v>
      </c>
      <c r="C70" s="185">
        <f>C71</f>
        <v>0</v>
      </c>
      <c r="D70" s="60"/>
      <c r="E70" s="52"/>
      <c r="F70" s="54"/>
      <c r="G70" s="88"/>
      <c r="H70" s="93"/>
      <c r="I70" s="45"/>
    </row>
    <row r="71" spans="1:9" ht="18.75" customHeight="1" x14ac:dyDescent="0.2">
      <c r="A71" s="75" t="s">
        <v>63</v>
      </c>
      <c r="B71" s="63" t="s">
        <v>87</v>
      </c>
      <c r="C71" s="185">
        <v>0</v>
      </c>
      <c r="D71" s="60"/>
      <c r="E71" s="52"/>
      <c r="F71" s="54"/>
      <c r="G71" s="88"/>
      <c r="H71" s="93"/>
      <c r="I71" s="45"/>
    </row>
    <row r="72" spans="1:9" ht="18.75" customHeight="1" x14ac:dyDescent="0.2">
      <c r="A72" s="71" t="s">
        <v>266</v>
      </c>
      <c r="B72" s="72" t="s">
        <v>165</v>
      </c>
      <c r="C72" s="183">
        <f>C73</f>
        <v>17185.45</v>
      </c>
      <c r="D72" s="62"/>
      <c r="E72" s="53"/>
      <c r="F72" s="48"/>
      <c r="G72" s="84"/>
      <c r="H72" s="89"/>
      <c r="I72" s="45"/>
    </row>
    <row r="73" spans="1:9" ht="42.75" customHeight="1" x14ac:dyDescent="0.2">
      <c r="A73" s="108" t="s">
        <v>131</v>
      </c>
      <c r="B73" s="107" t="s">
        <v>166</v>
      </c>
      <c r="C73" s="184">
        <f>C74+C81+C77+C86</f>
        <v>17185.45</v>
      </c>
      <c r="D73" s="62"/>
      <c r="E73" s="53"/>
      <c r="F73" s="48"/>
      <c r="G73" s="84"/>
      <c r="H73" s="89"/>
      <c r="I73" s="45"/>
    </row>
    <row r="74" spans="1:9" ht="25.5" customHeight="1" x14ac:dyDescent="0.2">
      <c r="A74" s="111" t="s">
        <v>25</v>
      </c>
      <c r="B74" s="107" t="s">
        <v>447</v>
      </c>
      <c r="C74" s="184">
        <f>C75+C76</f>
        <v>16689.55</v>
      </c>
      <c r="D74" s="61"/>
      <c r="E74" s="52"/>
      <c r="F74" s="54"/>
      <c r="G74" s="88"/>
      <c r="H74" s="93"/>
      <c r="I74" s="45"/>
    </row>
    <row r="75" spans="1:9" ht="27" customHeight="1" x14ac:dyDescent="0.2">
      <c r="A75" s="33" t="s">
        <v>425</v>
      </c>
      <c r="B75" s="63" t="s">
        <v>446</v>
      </c>
      <c r="C75" s="185">
        <v>16689.55</v>
      </c>
      <c r="D75" s="61"/>
      <c r="E75" s="52"/>
      <c r="F75" s="54"/>
      <c r="G75" s="88"/>
      <c r="H75" s="93"/>
      <c r="I75" s="45"/>
    </row>
    <row r="76" spans="1:9" ht="23.25" hidden="1" customHeight="1" x14ac:dyDescent="0.2">
      <c r="A76" s="33" t="s">
        <v>97</v>
      </c>
      <c r="B76" s="63" t="s">
        <v>167</v>
      </c>
      <c r="C76" s="160">
        <v>0</v>
      </c>
      <c r="D76" s="61"/>
      <c r="E76" s="52">
        <v>0</v>
      </c>
      <c r="F76" s="54"/>
      <c r="G76" s="88"/>
      <c r="H76" s="93"/>
      <c r="I76" s="45"/>
    </row>
    <row r="77" spans="1:9" ht="30" customHeight="1" x14ac:dyDescent="0.2">
      <c r="A77" s="31" t="s">
        <v>26</v>
      </c>
      <c r="B77" s="112" t="s">
        <v>445</v>
      </c>
      <c r="C77" s="184">
        <f>C79+C80</f>
        <v>357.9</v>
      </c>
      <c r="D77" s="61"/>
      <c r="E77" s="52"/>
      <c r="F77" s="54"/>
      <c r="G77" s="88"/>
      <c r="H77" s="93"/>
      <c r="I77" s="45"/>
    </row>
    <row r="78" spans="1:9" ht="18.75" hidden="1" customHeight="1" x14ac:dyDescent="0.2">
      <c r="A78" s="121" t="s">
        <v>28</v>
      </c>
      <c r="B78" s="78" t="s">
        <v>14</v>
      </c>
      <c r="C78" s="160">
        <f>C80+C79</f>
        <v>357.9</v>
      </c>
      <c r="D78" s="61"/>
      <c r="E78" s="52"/>
      <c r="F78" s="54"/>
      <c r="G78" s="88"/>
      <c r="H78" s="93"/>
      <c r="I78" s="45"/>
    </row>
    <row r="79" spans="1:9" ht="54" hidden="1" customHeight="1" x14ac:dyDescent="0.2">
      <c r="A79" s="121" t="s">
        <v>69</v>
      </c>
      <c r="B79" s="78" t="s">
        <v>185</v>
      </c>
      <c r="C79" s="160">
        <v>0</v>
      </c>
      <c r="D79" s="61"/>
      <c r="E79" s="52">
        <v>0</v>
      </c>
      <c r="F79" s="54"/>
      <c r="G79" s="88"/>
      <c r="H79" s="93"/>
      <c r="I79" s="45"/>
    </row>
    <row r="80" spans="1:9" ht="21.75" customHeight="1" x14ac:dyDescent="0.2">
      <c r="A80" s="121" t="s">
        <v>98</v>
      </c>
      <c r="B80" s="78" t="s">
        <v>444</v>
      </c>
      <c r="C80" s="185">
        <v>357.9</v>
      </c>
      <c r="D80" s="61"/>
      <c r="E80" s="52"/>
      <c r="F80" s="54"/>
      <c r="G80" s="88"/>
      <c r="H80" s="93"/>
      <c r="I80" s="45"/>
    </row>
    <row r="81" spans="1:9" ht="31.5" customHeight="1" x14ac:dyDescent="0.2">
      <c r="A81" s="111" t="s">
        <v>132</v>
      </c>
      <c r="B81" s="107" t="s">
        <v>443</v>
      </c>
      <c r="C81" s="184">
        <f>C82+C84</f>
        <v>138</v>
      </c>
      <c r="D81" s="61"/>
      <c r="E81" s="52"/>
      <c r="F81" s="54"/>
      <c r="G81" s="88"/>
      <c r="H81" s="93"/>
      <c r="I81" s="45"/>
    </row>
    <row r="82" spans="1:9" ht="39" customHeight="1" x14ac:dyDescent="0.2">
      <c r="A82" s="33" t="s">
        <v>13</v>
      </c>
      <c r="B82" s="63" t="s">
        <v>442</v>
      </c>
      <c r="C82" s="185">
        <f>C83</f>
        <v>137.30000000000001</v>
      </c>
      <c r="D82" s="61"/>
      <c r="E82" s="52"/>
      <c r="F82" s="54"/>
      <c r="G82" s="88"/>
      <c r="H82" s="93"/>
      <c r="I82" s="45"/>
    </row>
    <row r="83" spans="1:9" ht="39.75" customHeight="1" x14ac:dyDescent="0.2">
      <c r="A83" s="33" t="s">
        <v>99</v>
      </c>
      <c r="B83" s="63" t="s">
        <v>441</v>
      </c>
      <c r="C83" s="318">
        <v>137.30000000000001</v>
      </c>
      <c r="D83" s="61"/>
      <c r="E83" s="52"/>
      <c r="F83" s="54"/>
      <c r="G83" s="88"/>
      <c r="H83" s="93"/>
      <c r="I83" s="45"/>
    </row>
    <row r="84" spans="1:9" ht="40.5" customHeight="1" x14ac:dyDescent="0.2">
      <c r="A84" s="75" t="s">
        <v>276</v>
      </c>
      <c r="B84" s="79" t="s">
        <v>440</v>
      </c>
      <c r="C84" s="318">
        <f>C85</f>
        <v>0.7</v>
      </c>
      <c r="D84" s="61"/>
      <c r="E84" s="52"/>
      <c r="F84" s="54"/>
      <c r="G84" s="88"/>
      <c r="H84" s="93"/>
      <c r="I84" s="45"/>
    </row>
    <row r="85" spans="1:9" ht="41.25" customHeight="1" thickBot="1" x14ac:dyDescent="0.25">
      <c r="A85" s="75" t="s">
        <v>100</v>
      </c>
      <c r="B85" s="79" t="s">
        <v>439</v>
      </c>
      <c r="C85" s="185">
        <v>0.7</v>
      </c>
      <c r="D85" s="61"/>
      <c r="E85" s="52"/>
      <c r="F85" s="54"/>
      <c r="G85" s="88"/>
      <c r="H85" s="93"/>
      <c r="I85" s="45"/>
    </row>
    <row r="86" spans="1:9" ht="21" hidden="1" customHeight="1" thickBot="1" x14ac:dyDescent="0.25">
      <c r="A86" s="31" t="s">
        <v>27</v>
      </c>
      <c r="B86" s="77" t="s">
        <v>70</v>
      </c>
      <c r="C86" s="163">
        <f>C87</f>
        <v>0</v>
      </c>
      <c r="D86" s="62"/>
      <c r="E86" s="13"/>
      <c r="F86" s="49"/>
      <c r="G86" s="86"/>
      <c r="H86" s="90"/>
      <c r="I86" s="45"/>
    </row>
    <row r="87" spans="1:9" ht="24.75" hidden="1" customHeight="1" thickBot="1" x14ac:dyDescent="0.25">
      <c r="A87" s="75" t="s">
        <v>71</v>
      </c>
      <c r="B87" s="79" t="s">
        <v>72</v>
      </c>
      <c r="C87" s="160">
        <f>C88</f>
        <v>0</v>
      </c>
      <c r="D87" s="61"/>
      <c r="E87" s="52"/>
      <c r="F87" s="54"/>
      <c r="G87" s="88"/>
      <c r="H87" s="93"/>
      <c r="I87" s="45"/>
    </row>
    <row r="88" spans="1:9" ht="27" hidden="1" customHeight="1" thickBot="1" x14ac:dyDescent="0.25">
      <c r="A88" s="75" t="s">
        <v>73</v>
      </c>
      <c r="B88" s="79" t="s">
        <v>74</v>
      </c>
      <c r="C88" s="160"/>
      <c r="D88" s="61"/>
      <c r="E88" s="52"/>
      <c r="F88" s="54"/>
      <c r="G88" s="88"/>
      <c r="H88" s="93"/>
      <c r="I88" s="45"/>
    </row>
    <row r="89" spans="1:9" ht="17.25" customHeight="1" thickBot="1" x14ac:dyDescent="0.25">
      <c r="A89" s="80" t="s">
        <v>267</v>
      </c>
      <c r="B89" s="81"/>
      <c r="C89" s="181">
        <f>C10+C72</f>
        <v>22505.16</v>
      </c>
      <c r="D89" s="171"/>
      <c r="E89" s="51"/>
      <c r="F89" s="49"/>
      <c r="G89" s="86"/>
      <c r="H89" s="90"/>
      <c r="I89" s="45"/>
    </row>
    <row r="90" spans="1:9" x14ac:dyDescent="0.2">
      <c r="A90" s="28"/>
      <c r="B90" s="28"/>
      <c r="C90" s="30"/>
      <c r="D90" s="68"/>
    </row>
    <row r="91" spans="1:9" x14ac:dyDescent="0.2">
      <c r="A91" s="64"/>
      <c r="B91" s="458"/>
      <c r="C91" s="458"/>
      <c r="E91" t="s">
        <v>11</v>
      </c>
    </row>
    <row r="92" spans="1:9" x14ac:dyDescent="0.2">
      <c r="A92" s="28"/>
      <c r="B92" s="28"/>
      <c r="C92" s="28"/>
    </row>
    <row r="93" spans="1:9" x14ac:dyDescent="0.2">
      <c r="A93" s="28"/>
      <c r="B93" s="28"/>
      <c r="C93" s="28"/>
    </row>
    <row r="94" spans="1:9" ht="15" x14ac:dyDescent="0.25">
      <c r="A94" s="180"/>
      <c r="B94" s="458"/>
      <c r="C94" s="458"/>
      <c r="D94" s="55"/>
      <c r="E94" s="40"/>
    </row>
    <row r="95" spans="1:9" x14ac:dyDescent="0.2">
      <c r="A95" s="28"/>
      <c r="B95" s="28"/>
      <c r="C95" s="28"/>
    </row>
  </sheetData>
  <mergeCells count="9">
    <mergeCell ref="B94:C94"/>
    <mergeCell ref="E1:H1"/>
    <mergeCell ref="A6:C6"/>
    <mergeCell ref="A7:C7"/>
    <mergeCell ref="B1:C1"/>
    <mergeCell ref="B2:C2"/>
    <mergeCell ref="B3:C3"/>
    <mergeCell ref="B4:C4"/>
    <mergeCell ref="B91:C91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85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topLeftCell="A22"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62" t="s">
        <v>382</v>
      </c>
      <c r="C1" s="462"/>
      <c r="D1" s="316"/>
      <c r="E1" s="459"/>
      <c r="F1" s="459"/>
      <c r="G1" s="459"/>
      <c r="H1" s="459"/>
      <c r="I1" s="39"/>
      <c r="J1" s="39"/>
    </row>
    <row r="2" spans="1:21" ht="15.75" x14ac:dyDescent="0.25">
      <c r="A2" s="28"/>
      <c r="B2" s="463" t="s">
        <v>331</v>
      </c>
      <c r="C2" s="463"/>
      <c r="D2" s="316"/>
      <c r="E2" s="315"/>
      <c r="F2" s="315"/>
      <c r="G2" s="315"/>
      <c r="H2" s="315"/>
      <c r="I2" s="39"/>
      <c r="J2" s="39"/>
    </row>
    <row r="3" spans="1:21" ht="38.25" customHeight="1" x14ac:dyDescent="0.2">
      <c r="A3" s="28"/>
      <c r="B3" s="460" t="s">
        <v>534</v>
      </c>
      <c r="C3" s="460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62" t="s">
        <v>540</v>
      </c>
      <c r="C4" s="462"/>
      <c r="D4" s="41"/>
      <c r="E4" s="315"/>
      <c r="F4" s="315"/>
      <c r="G4" s="315"/>
      <c r="H4" s="315"/>
      <c r="I4" s="39"/>
      <c r="J4" s="39"/>
    </row>
    <row r="5" spans="1:21" ht="12.75" hidden="1" customHeight="1" x14ac:dyDescent="0.2">
      <c r="A5" s="28"/>
      <c r="B5" s="28"/>
      <c r="C5" s="28"/>
    </row>
    <row r="6" spans="1:21" ht="34.5" customHeight="1" x14ac:dyDescent="0.25">
      <c r="A6" s="460" t="s">
        <v>490</v>
      </c>
      <c r="B6" s="460"/>
      <c r="C6" s="460"/>
      <c r="D6" s="316"/>
      <c r="E6" s="316"/>
      <c r="F6" s="31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61" t="s">
        <v>320</v>
      </c>
      <c r="B7" s="461"/>
      <c r="C7" s="461"/>
      <c r="D7" s="317"/>
      <c r="E7" s="40"/>
      <c r="F7" s="40"/>
    </row>
    <row r="8" spans="1:21" ht="25.5" x14ac:dyDescent="0.2">
      <c r="A8" s="43" t="s">
        <v>236</v>
      </c>
      <c r="B8" s="43" t="s">
        <v>256</v>
      </c>
      <c r="C8" s="82" t="s">
        <v>257</v>
      </c>
      <c r="D8" s="82" t="s">
        <v>257</v>
      </c>
      <c r="E8" s="53"/>
      <c r="F8" s="48"/>
      <c r="G8" s="84"/>
      <c r="H8" s="89"/>
    </row>
    <row r="9" spans="1:21" ht="2.25" customHeight="1" x14ac:dyDescent="0.2">
      <c r="A9" s="323"/>
      <c r="B9" s="323"/>
      <c r="C9" s="324"/>
      <c r="D9" s="324"/>
      <c r="E9" s="53"/>
      <c r="F9" s="48"/>
      <c r="G9" s="85"/>
      <c r="H9" s="89"/>
    </row>
    <row r="10" spans="1:21" ht="28.5" customHeight="1" x14ac:dyDescent="0.2">
      <c r="A10" s="327" t="s">
        <v>299</v>
      </c>
      <c r="B10" s="325"/>
      <c r="C10" s="326" t="s">
        <v>479</v>
      </c>
      <c r="D10" s="326" t="s">
        <v>489</v>
      </c>
      <c r="E10" s="53"/>
      <c r="F10" s="48"/>
      <c r="G10" s="85"/>
      <c r="H10" s="89"/>
    </row>
    <row r="11" spans="1:21" ht="18" customHeight="1" x14ac:dyDescent="0.2">
      <c r="A11" s="71" t="s">
        <v>15</v>
      </c>
      <c r="B11" s="38" t="s">
        <v>136</v>
      </c>
      <c r="C11" s="182">
        <f>C12+C19+C25+C27+C37+C40+C51+C67</f>
        <v>5478.06</v>
      </c>
      <c r="D11" s="182">
        <f>D12+D27+D44+D37+D62+D55+D25+D40+D51+D19+D70+D67</f>
        <v>5680.51</v>
      </c>
      <c r="E11" s="51"/>
      <c r="F11" s="49"/>
      <c r="G11" s="86"/>
      <c r="H11" s="90"/>
      <c r="I11" s="45"/>
    </row>
    <row r="12" spans="1:21" ht="18" customHeight="1" x14ac:dyDescent="0.2">
      <c r="A12" s="106" t="s">
        <v>258</v>
      </c>
      <c r="B12" s="107" t="s">
        <v>137</v>
      </c>
      <c r="C12" s="184">
        <f>C13</f>
        <v>846.05</v>
      </c>
      <c r="D12" s="184">
        <f>D13</f>
        <v>878.7</v>
      </c>
      <c r="E12" s="51"/>
      <c r="F12" s="50"/>
      <c r="G12" s="87"/>
      <c r="H12" s="91"/>
      <c r="I12" s="45"/>
    </row>
    <row r="13" spans="1:21" ht="19.5" customHeight="1" x14ac:dyDescent="0.25">
      <c r="A13" s="36" t="s">
        <v>259</v>
      </c>
      <c r="B13" s="73" t="s">
        <v>138</v>
      </c>
      <c r="C13" s="320">
        <f>C16+C17+C18</f>
        <v>846.05</v>
      </c>
      <c r="D13" s="320">
        <f>D16+D17+D18</f>
        <v>878.7</v>
      </c>
      <c r="E13" s="51"/>
      <c r="F13" s="50"/>
      <c r="G13" s="87"/>
      <c r="H13" s="91"/>
      <c r="I13" s="92"/>
    </row>
    <row r="14" spans="1:21" ht="37.5" hidden="1" customHeight="1" x14ac:dyDescent="0.2">
      <c r="A14" s="33" t="s">
        <v>44</v>
      </c>
      <c r="B14" s="74" t="s">
        <v>45</v>
      </c>
      <c r="C14" s="160"/>
      <c r="D14" s="160"/>
      <c r="E14" s="70"/>
      <c r="F14" s="70"/>
      <c r="G14" s="87"/>
      <c r="H14" s="91"/>
      <c r="I14" s="45"/>
    </row>
    <row r="15" spans="1:21" ht="38.25" hidden="1" customHeight="1" x14ac:dyDescent="0.2">
      <c r="A15" s="33" t="s">
        <v>261</v>
      </c>
      <c r="B15" s="74" t="s">
        <v>268</v>
      </c>
      <c r="C15" s="160"/>
      <c r="D15" s="160"/>
      <c r="E15" s="51"/>
      <c r="F15" s="50"/>
      <c r="G15" s="87"/>
      <c r="H15" s="91"/>
      <c r="I15" s="45"/>
    </row>
    <row r="16" spans="1:21" ht="65.25" customHeight="1" x14ac:dyDescent="0.2">
      <c r="A16" s="33" t="s">
        <v>110</v>
      </c>
      <c r="B16" s="74" t="s">
        <v>139</v>
      </c>
      <c r="C16" s="185">
        <v>836.43</v>
      </c>
      <c r="D16" s="185">
        <v>869.05</v>
      </c>
      <c r="E16" s="51"/>
      <c r="F16" s="50"/>
      <c r="G16" s="87"/>
      <c r="H16" s="91"/>
      <c r="I16" s="45"/>
    </row>
    <row r="17" spans="1:9" ht="106.5" customHeight="1" x14ac:dyDescent="0.2">
      <c r="A17" s="33" t="s">
        <v>135</v>
      </c>
      <c r="B17" s="74" t="s">
        <v>140</v>
      </c>
      <c r="C17" s="318">
        <v>0.73</v>
      </c>
      <c r="D17" s="318">
        <v>0.76</v>
      </c>
      <c r="E17" s="51"/>
      <c r="F17" s="50"/>
      <c r="G17" s="87"/>
      <c r="H17" s="91"/>
      <c r="I17" s="45"/>
    </row>
    <row r="18" spans="1:9" ht="39.75" customHeight="1" x14ac:dyDescent="0.2">
      <c r="A18" s="33" t="s">
        <v>209</v>
      </c>
      <c r="B18" s="74" t="s">
        <v>208</v>
      </c>
      <c r="C18" s="318">
        <v>8.89</v>
      </c>
      <c r="D18" s="318">
        <v>8.89</v>
      </c>
      <c r="E18" s="51"/>
      <c r="F18" s="50"/>
      <c r="G18" s="87"/>
      <c r="H18" s="91"/>
      <c r="I18" s="45"/>
    </row>
    <row r="19" spans="1:9" ht="39.75" customHeight="1" x14ac:dyDescent="0.2">
      <c r="A19" s="152" t="s">
        <v>201</v>
      </c>
      <c r="B19" s="110" t="s">
        <v>202</v>
      </c>
      <c r="C19" s="322">
        <f>C20</f>
        <v>1620.41</v>
      </c>
      <c r="D19" s="322">
        <f>D20</f>
        <v>1724.91</v>
      </c>
      <c r="E19" s="51"/>
      <c r="F19" s="50"/>
      <c r="G19" s="87"/>
      <c r="H19" s="91"/>
      <c r="I19" s="45"/>
    </row>
    <row r="20" spans="1:9" ht="25.5" customHeight="1" x14ac:dyDescent="0.25">
      <c r="A20" s="47" t="s">
        <v>203</v>
      </c>
      <c r="B20" s="37" t="s">
        <v>204</v>
      </c>
      <c r="C20" s="318">
        <f>C21+C22+C23+C24</f>
        <v>1620.41</v>
      </c>
      <c r="D20" s="318">
        <f>D21+D22+D23+D24</f>
        <v>1724.91</v>
      </c>
      <c r="E20" s="51"/>
      <c r="F20" s="50"/>
      <c r="G20" s="87"/>
      <c r="H20" s="91"/>
      <c r="I20" s="45"/>
    </row>
    <row r="21" spans="1:9" ht="114.75" x14ac:dyDescent="0.2">
      <c r="A21" s="46" t="s">
        <v>471</v>
      </c>
      <c r="B21" s="29" t="s">
        <v>472</v>
      </c>
      <c r="C21" s="318">
        <v>744.93</v>
      </c>
      <c r="D21" s="318">
        <v>798.6</v>
      </c>
      <c r="E21" s="51"/>
      <c r="F21" s="50"/>
      <c r="G21" s="87"/>
      <c r="H21" s="91"/>
      <c r="I21" s="45"/>
    </row>
    <row r="22" spans="1:9" ht="127.5" x14ac:dyDescent="0.2">
      <c r="A22" s="46" t="s">
        <v>473</v>
      </c>
      <c r="B22" s="29" t="s">
        <v>474</v>
      </c>
      <c r="C22" s="318">
        <v>4.2</v>
      </c>
      <c r="D22" s="318">
        <v>4.46</v>
      </c>
      <c r="E22" s="51"/>
      <c r="F22" s="50"/>
      <c r="G22" s="87"/>
      <c r="H22" s="91"/>
      <c r="I22" s="45"/>
    </row>
    <row r="23" spans="1:9" ht="114.75" x14ac:dyDescent="0.2">
      <c r="A23" s="46" t="s">
        <v>477</v>
      </c>
      <c r="B23" s="29" t="s">
        <v>475</v>
      </c>
      <c r="C23" s="318">
        <v>977.4</v>
      </c>
      <c r="D23" s="318">
        <v>1044.45</v>
      </c>
      <c r="E23" s="51"/>
      <c r="F23" s="50"/>
      <c r="G23" s="87"/>
      <c r="H23" s="91"/>
      <c r="I23" s="45"/>
    </row>
    <row r="24" spans="1:9" ht="105.75" customHeight="1" x14ac:dyDescent="0.2">
      <c r="A24" s="153" t="s">
        <v>478</v>
      </c>
      <c r="B24" s="29" t="s">
        <v>476</v>
      </c>
      <c r="C24" s="185">
        <v>-106.12</v>
      </c>
      <c r="D24" s="185">
        <v>-122.6</v>
      </c>
      <c r="E24" s="51"/>
      <c r="F24" s="50"/>
      <c r="G24" s="87"/>
      <c r="H24" s="91"/>
      <c r="I24" s="45"/>
    </row>
    <row r="25" spans="1:9" ht="16.5" customHeight="1" x14ac:dyDescent="0.2">
      <c r="A25" s="108" t="s">
        <v>35</v>
      </c>
      <c r="B25" s="107" t="s">
        <v>141</v>
      </c>
      <c r="C25" s="321">
        <f>C26</f>
        <v>522</v>
      </c>
      <c r="D25" s="321">
        <f>D26</f>
        <v>542.9</v>
      </c>
      <c r="E25" s="51"/>
      <c r="F25" s="50"/>
      <c r="G25" s="87"/>
      <c r="H25" s="91"/>
      <c r="I25" s="45"/>
    </row>
    <row r="26" spans="1:9" ht="14.25" customHeight="1" x14ac:dyDescent="0.2">
      <c r="A26" s="75" t="s">
        <v>34</v>
      </c>
      <c r="B26" s="63" t="s">
        <v>142</v>
      </c>
      <c r="C26" s="318">
        <v>522</v>
      </c>
      <c r="D26" s="318">
        <v>542.9</v>
      </c>
      <c r="E26" s="51"/>
      <c r="F26" s="50"/>
      <c r="G26" s="87"/>
      <c r="H26" s="91"/>
      <c r="I26" s="45"/>
    </row>
    <row r="27" spans="1:9" ht="17.25" customHeight="1" x14ac:dyDescent="0.2">
      <c r="A27" s="106" t="s">
        <v>262</v>
      </c>
      <c r="B27" s="107" t="s">
        <v>143</v>
      </c>
      <c r="C27" s="321">
        <f>C28+C32+C30</f>
        <v>2388.1999999999998</v>
      </c>
      <c r="D27" s="321">
        <f>D28+D32+D30</f>
        <v>2427.6</v>
      </c>
      <c r="E27" s="53"/>
      <c r="F27" s="48"/>
      <c r="G27" s="84"/>
      <c r="H27" s="89"/>
      <c r="I27" s="45"/>
    </row>
    <row r="28" spans="1:9" ht="17.25" customHeight="1" x14ac:dyDescent="0.25">
      <c r="A28" s="36" t="s">
        <v>263</v>
      </c>
      <c r="B28" s="76" t="s">
        <v>144</v>
      </c>
      <c r="C28" s="320">
        <f>C29</f>
        <v>418</v>
      </c>
      <c r="D28" s="320">
        <f>D29</f>
        <v>418</v>
      </c>
      <c r="E28" s="52"/>
      <c r="F28" s="54"/>
      <c r="G28" s="87"/>
      <c r="H28" s="93"/>
      <c r="I28" s="45"/>
    </row>
    <row r="29" spans="1:9" ht="40.5" customHeight="1" x14ac:dyDescent="0.2">
      <c r="A29" s="33" t="s">
        <v>123</v>
      </c>
      <c r="B29" s="63" t="s">
        <v>146</v>
      </c>
      <c r="C29" s="318">
        <v>418</v>
      </c>
      <c r="D29" s="318">
        <v>418</v>
      </c>
      <c r="E29" s="52"/>
      <c r="F29" s="54"/>
      <c r="G29" s="87"/>
      <c r="H29" s="93"/>
      <c r="I29" s="45"/>
    </row>
    <row r="30" spans="1:9" ht="16.5" hidden="1" customHeight="1" x14ac:dyDescent="0.25">
      <c r="A30" s="36" t="s">
        <v>46</v>
      </c>
      <c r="B30" s="76" t="s">
        <v>48</v>
      </c>
      <c r="C30" s="162">
        <f>C31</f>
        <v>0</v>
      </c>
      <c r="D30" s="162">
        <f>D31</f>
        <v>0</v>
      </c>
      <c r="E30" s="52"/>
      <c r="F30" s="54"/>
      <c r="G30" s="87"/>
      <c r="H30" s="93"/>
      <c r="I30" s="45"/>
    </row>
    <row r="31" spans="1:9" ht="16.5" hidden="1" customHeight="1" x14ac:dyDescent="0.2">
      <c r="A31" s="33" t="s">
        <v>47</v>
      </c>
      <c r="B31" s="63" t="s">
        <v>49</v>
      </c>
      <c r="C31" s="160">
        <v>0</v>
      </c>
      <c r="D31" s="160">
        <v>0</v>
      </c>
      <c r="E31" s="52"/>
      <c r="F31" s="54"/>
      <c r="G31" s="87"/>
      <c r="H31" s="93"/>
      <c r="I31" s="45"/>
    </row>
    <row r="32" spans="1:9" ht="15" customHeight="1" x14ac:dyDescent="0.25">
      <c r="A32" s="36" t="s">
        <v>264</v>
      </c>
      <c r="B32" s="76" t="s">
        <v>145</v>
      </c>
      <c r="C32" s="320">
        <f>C33+C35</f>
        <v>1970.2</v>
      </c>
      <c r="D32" s="320">
        <f>D33+D35</f>
        <v>2009.6</v>
      </c>
      <c r="E32" s="52"/>
      <c r="F32" s="54"/>
      <c r="G32" s="88"/>
      <c r="H32" s="93"/>
      <c r="I32" s="45"/>
    </row>
    <row r="33" spans="1:9" ht="15" customHeight="1" x14ac:dyDescent="0.2">
      <c r="A33" s="170" t="s">
        <v>117</v>
      </c>
      <c r="B33" s="95" t="s">
        <v>118</v>
      </c>
      <c r="C33" s="319">
        <f>C34</f>
        <v>936.4</v>
      </c>
      <c r="D33" s="319">
        <f>D34</f>
        <v>955.1</v>
      </c>
      <c r="E33" s="52"/>
      <c r="F33" s="54"/>
      <c r="G33" s="88"/>
      <c r="H33" s="93"/>
      <c r="I33" s="45"/>
    </row>
    <row r="34" spans="1:9" ht="30" customHeight="1" x14ac:dyDescent="0.2">
      <c r="A34" s="33" t="s">
        <v>115</v>
      </c>
      <c r="B34" s="63" t="s">
        <v>116</v>
      </c>
      <c r="C34" s="318">
        <v>936.4</v>
      </c>
      <c r="D34" s="318">
        <v>955.1</v>
      </c>
      <c r="E34" s="52"/>
      <c r="F34" s="54"/>
      <c r="G34" s="87"/>
      <c r="H34" s="91"/>
      <c r="I34" s="92"/>
    </row>
    <row r="35" spans="1:9" ht="15.75" customHeight="1" x14ac:dyDescent="0.2">
      <c r="A35" s="34" t="s">
        <v>120</v>
      </c>
      <c r="B35" s="95" t="s">
        <v>121</v>
      </c>
      <c r="C35" s="319">
        <f>C36</f>
        <v>1033.8</v>
      </c>
      <c r="D35" s="319">
        <f>D36</f>
        <v>1054.5</v>
      </c>
      <c r="E35" s="52"/>
      <c r="F35" s="54"/>
      <c r="G35" s="87"/>
      <c r="H35" s="91"/>
      <c r="I35" s="92"/>
    </row>
    <row r="36" spans="1:9" ht="36.75" customHeight="1" x14ac:dyDescent="0.2">
      <c r="A36" s="33" t="s">
        <v>119</v>
      </c>
      <c r="B36" s="63" t="s">
        <v>122</v>
      </c>
      <c r="C36" s="318">
        <v>1033.8</v>
      </c>
      <c r="D36" s="318">
        <v>1054.5</v>
      </c>
      <c r="E36" s="52"/>
      <c r="F36" s="54"/>
      <c r="G36" s="87"/>
      <c r="H36" s="91"/>
      <c r="I36" s="92"/>
    </row>
    <row r="37" spans="1:9" ht="20.25" customHeight="1" x14ac:dyDescent="0.2">
      <c r="A37" s="109" t="s">
        <v>130</v>
      </c>
      <c r="B37" s="110" t="s">
        <v>147</v>
      </c>
      <c r="C37" s="321">
        <f>C39</f>
        <v>6.4</v>
      </c>
      <c r="D37" s="321">
        <f>D39</f>
        <v>6.4</v>
      </c>
      <c r="E37" s="52"/>
      <c r="F37" s="54"/>
      <c r="G37" s="87"/>
      <c r="H37" s="91"/>
      <c r="I37" s="45"/>
    </row>
    <row r="38" spans="1:9" ht="40.5" customHeight="1" x14ac:dyDescent="0.2">
      <c r="A38" s="33" t="s">
        <v>24</v>
      </c>
      <c r="B38" s="63" t="s">
        <v>149</v>
      </c>
      <c r="C38" s="185">
        <f>C39</f>
        <v>6.4</v>
      </c>
      <c r="D38" s="185">
        <f>D39</f>
        <v>6.4</v>
      </c>
      <c r="E38" s="52"/>
      <c r="F38" s="54"/>
      <c r="G38" s="87"/>
      <c r="H38" s="91"/>
      <c r="I38" s="45"/>
    </row>
    <row r="39" spans="1:9" ht="63.75" x14ac:dyDescent="0.2">
      <c r="A39" s="33" t="s">
        <v>133</v>
      </c>
      <c r="B39" s="63" t="s">
        <v>148</v>
      </c>
      <c r="C39" s="318">
        <v>6.4</v>
      </c>
      <c r="D39" s="318">
        <v>6.4</v>
      </c>
      <c r="E39" s="52"/>
      <c r="F39" s="54"/>
      <c r="G39" s="87"/>
      <c r="H39" s="91"/>
      <c r="I39" s="45"/>
    </row>
    <row r="40" spans="1:9" ht="38.25" x14ac:dyDescent="0.2">
      <c r="A40" s="32" t="s">
        <v>37</v>
      </c>
      <c r="B40" s="72" t="s">
        <v>36</v>
      </c>
      <c r="C40" s="163">
        <f t="shared" ref="C40:D42" si="0">C41</f>
        <v>0</v>
      </c>
      <c r="D40" s="163">
        <f t="shared" si="0"/>
        <v>0</v>
      </c>
      <c r="E40" s="52"/>
      <c r="F40" s="54"/>
      <c r="G40" s="87"/>
      <c r="H40" s="23"/>
      <c r="I40" s="45"/>
    </row>
    <row r="41" spans="1:9" ht="3" hidden="1" customHeight="1" x14ac:dyDescent="0.2">
      <c r="A41" s="33" t="s">
        <v>38</v>
      </c>
      <c r="B41" s="63" t="s">
        <v>39</v>
      </c>
      <c r="C41" s="160">
        <f t="shared" si="0"/>
        <v>0</v>
      </c>
      <c r="D41" s="160">
        <f t="shared" si="0"/>
        <v>0</v>
      </c>
      <c r="E41" s="52"/>
      <c r="F41" s="54"/>
      <c r="G41" s="87"/>
      <c r="H41" s="23"/>
      <c r="I41" s="45"/>
    </row>
    <row r="42" spans="1:9" ht="17.25" hidden="1" customHeight="1" x14ac:dyDescent="0.2">
      <c r="A42" s="33" t="s">
        <v>40</v>
      </c>
      <c r="B42" s="63" t="s">
        <v>41</v>
      </c>
      <c r="C42" s="160">
        <f t="shared" si="0"/>
        <v>0</v>
      </c>
      <c r="D42" s="160">
        <f t="shared" si="0"/>
        <v>0</v>
      </c>
      <c r="E42" s="52"/>
      <c r="F42" s="54"/>
      <c r="G42" s="86"/>
      <c r="H42" s="90"/>
      <c r="I42" s="45"/>
    </row>
    <row r="43" spans="1:9" ht="25.5" hidden="1" customHeight="1" x14ac:dyDescent="0.2">
      <c r="A43" s="33" t="s">
        <v>42</v>
      </c>
      <c r="B43" s="63" t="s">
        <v>43</v>
      </c>
      <c r="C43" s="160">
        <v>0</v>
      </c>
      <c r="D43" s="160">
        <v>0</v>
      </c>
      <c r="E43" s="52"/>
      <c r="F43" s="54"/>
      <c r="G43" s="87"/>
      <c r="H43" s="91"/>
      <c r="I43" s="45"/>
    </row>
    <row r="44" spans="1:9" ht="17.25" hidden="1" customHeight="1" x14ac:dyDescent="0.2">
      <c r="A44" s="111" t="s">
        <v>265</v>
      </c>
      <c r="B44" s="110" t="s">
        <v>150</v>
      </c>
      <c r="C44" s="161">
        <f>C45+C48</f>
        <v>0</v>
      </c>
      <c r="D44" s="161">
        <f>D45+D48</f>
        <v>0</v>
      </c>
      <c r="E44" s="13"/>
      <c r="F44" s="14"/>
      <c r="G44" s="86"/>
      <c r="H44" s="90"/>
      <c r="I44" s="45"/>
    </row>
    <row r="45" spans="1:9" ht="19.5" hidden="1" customHeight="1" x14ac:dyDescent="0.2">
      <c r="A45" s="33" t="s">
        <v>111</v>
      </c>
      <c r="B45" s="63" t="s">
        <v>151</v>
      </c>
      <c r="C45" s="160">
        <f>C46</f>
        <v>0</v>
      </c>
      <c r="D45" s="160">
        <f>D46</f>
        <v>0</v>
      </c>
      <c r="E45" s="51"/>
      <c r="F45" s="50"/>
      <c r="G45" s="87"/>
      <c r="H45" s="91"/>
      <c r="I45" s="45"/>
    </row>
    <row r="46" spans="1:9" ht="18.75" hidden="1" customHeight="1" x14ac:dyDescent="0.2">
      <c r="A46" s="33" t="s">
        <v>0</v>
      </c>
      <c r="B46" s="63" t="s">
        <v>153</v>
      </c>
      <c r="C46" s="160">
        <f>C47</f>
        <v>0</v>
      </c>
      <c r="D46" s="160">
        <f>D47</f>
        <v>0</v>
      </c>
      <c r="E46" s="51"/>
      <c r="F46" s="51"/>
      <c r="G46" s="87"/>
      <c r="H46" s="91"/>
      <c r="I46" s="45"/>
    </row>
    <row r="47" spans="1:9" ht="26.25" hidden="1" customHeight="1" x14ac:dyDescent="0.2">
      <c r="A47" s="33" t="s">
        <v>124</v>
      </c>
      <c r="B47" s="63" t="s">
        <v>152</v>
      </c>
      <c r="C47" s="160">
        <v>0</v>
      </c>
      <c r="D47" s="160">
        <v>0</v>
      </c>
      <c r="E47" s="51"/>
      <c r="F47" s="50"/>
      <c r="G47" s="87"/>
      <c r="H47" s="91"/>
      <c r="I47" s="45"/>
    </row>
    <row r="48" spans="1:9" ht="21" hidden="1" customHeight="1" x14ac:dyDescent="0.2">
      <c r="A48" s="33" t="s">
        <v>112</v>
      </c>
      <c r="B48" s="63" t="s">
        <v>154</v>
      </c>
      <c r="C48" s="160">
        <f>C49</f>
        <v>0</v>
      </c>
      <c r="D48" s="160">
        <f>D49</f>
        <v>0</v>
      </c>
      <c r="E48" s="51"/>
      <c r="F48" s="50"/>
      <c r="G48" s="87"/>
      <c r="H48" s="91"/>
      <c r="I48" s="45"/>
    </row>
    <row r="49" spans="1:9" ht="20.25" hidden="1" customHeight="1" x14ac:dyDescent="0.2">
      <c r="A49" s="33" t="s">
        <v>113</v>
      </c>
      <c r="B49" s="63" t="s">
        <v>155</v>
      </c>
      <c r="C49" s="160">
        <f>C50</f>
        <v>0</v>
      </c>
      <c r="D49" s="160">
        <f>D50</f>
        <v>0</v>
      </c>
      <c r="E49" s="51"/>
      <c r="F49" s="50"/>
      <c r="G49" s="87"/>
      <c r="H49" s="23"/>
      <c r="I49" s="45"/>
    </row>
    <row r="50" spans="1:9" ht="36.75" customHeight="1" x14ac:dyDescent="0.2">
      <c r="A50" s="33" t="s">
        <v>125</v>
      </c>
      <c r="B50" s="63" t="s">
        <v>156</v>
      </c>
      <c r="C50" s="160">
        <v>0</v>
      </c>
      <c r="D50" s="160">
        <v>0</v>
      </c>
      <c r="E50" s="52"/>
      <c r="F50" s="54"/>
      <c r="G50" s="88"/>
      <c r="H50" s="19"/>
      <c r="I50" s="45"/>
    </row>
    <row r="51" spans="1:9" ht="27" customHeight="1" x14ac:dyDescent="0.2">
      <c r="A51" s="111" t="s">
        <v>94</v>
      </c>
      <c r="B51" s="105" t="s">
        <v>157</v>
      </c>
      <c r="C51" s="184">
        <f t="shared" ref="C51:D53" si="1">C52</f>
        <v>95</v>
      </c>
      <c r="D51" s="184">
        <f t="shared" si="1"/>
        <v>100</v>
      </c>
      <c r="E51" s="52"/>
      <c r="F51" s="54"/>
      <c r="G51" s="88"/>
      <c r="H51" s="19"/>
      <c r="I51" s="45"/>
    </row>
    <row r="52" spans="1:9" ht="20.25" customHeight="1" x14ac:dyDescent="0.2">
      <c r="A52" s="32" t="s">
        <v>95</v>
      </c>
      <c r="B52" s="105" t="s">
        <v>158</v>
      </c>
      <c r="C52" s="183">
        <f t="shared" si="1"/>
        <v>95</v>
      </c>
      <c r="D52" s="183">
        <f t="shared" si="1"/>
        <v>100</v>
      </c>
      <c r="E52" s="52"/>
      <c r="F52" s="54"/>
      <c r="G52" s="88"/>
      <c r="H52" s="19"/>
      <c r="I52" s="45"/>
    </row>
    <row r="53" spans="1:9" ht="21.75" customHeight="1" x14ac:dyDescent="0.2">
      <c r="A53" s="33" t="s">
        <v>92</v>
      </c>
      <c r="B53" s="79" t="s">
        <v>159</v>
      </c>
      <c r="C53" s="185">
        <f t="shared" si="1"/>
        <v>95</v>
      </c>
      <c r="D53" s="185">
        <f t="shared" si="1"/>
        <v>100</v>
      </c>
      <c r="E53" s="52"/>
      <c r="F53" s="54"/>
      <c r="G53" s="88"/>
      <c r="H53" s="19"/>
      <c r="I53" s="45"/>
    </row>
    <row r="54" spans="1:9" ht="24" customHeight="1" x14ac:dyDescent="0.2">
      <c r="A54" s="33" t="s">
        <v>126</v>
      </c>
      <c r="B54" s="79" t="s">
        <v>160</v>
      </c>
      <c r="C54" s="185">
        <v>95</v>
      </c>
      <c r="D54" s="185">
        <v>100</v>
      </c>
      <c r="E54" s="52"/>
      <c r="F54" s="54"/>
      <c r="G54" s="88"/>
      <c r="H54" s="19"/>
      <c r="I54" s="45"/>
    </row>
    <row r="55" spans="1:9" ht="24" hidden="1" customHeight="1" x14ac:dyDescent="0.2">
      <c r="A55" s="111" t="s">
        <v>3</v>
      </c>
      <c r="B55" s="107" t="s">
        <v>161</v>
      </c>
      <c r="C55" s="161">
        <f>C56+C59</f>
        <v>0</v>
      </c>
      <c r="D55" s="161">
        <f>D56+D59</f>
        <v>0</v>
      </c>
      <c r="E55" s="52"/>
      <c r="F55" s="54"/>
      <c r="G55" s="88"/>
      <c r="H55" s="93"/>
      <c r="I55" s="45"/>
    </row>
    <row r="56" spans="1:9" ht="30" hidden="1" customHeight="1" x14ac:dyDescent="0.2">
      <c r="A56" s="34" t="s">
        <v>52</v>
      </c>
      <c r="B56" s="35" t="s">
        <v>53</v>
      </c>
      <c r="C56" s="160">
        <f>C57</f>
        <v>0</v>
      </c>
      <c r="D56" s="160">
        <f>D57</f>
        <v>0</v>
      </c>
      <c r="E56" s="52"/>
      <c r="F56" s="54"/>
      <c r="G56" s="88"/>
      <c r="H56" s="93"/>
      <c r="I56" s="45"/>
    </row>
    <row r="57" spans="1:9" ht="30.75" hidden="1" customHeight="1" x14ac:dyDescent="0.2">
      <c r="A57" s="33" t="s">
        <v>54</v>
      </c>
      <c r="B57" s="29" t="s">
        <v>55</v>
      </c>
      <c r="C57" s="160">
        <f>C58</f>
        <v>0</v>
      </c>
      <c r="D57" s="160">
        <f>D58</f>
        <v>0</v>
      </c>
      <c r="E57" s="52"/>
      <c r="F57" s="54"/>
      <c r="G57" s="88"/>
      <c r="H57" s="93"/>
      <c r="I57" s="45"/>
    </row>
    <row r="58" spans="1:9" ht="30.75" hidden="1" customHeight="1" x14ac:dyDescent="0.2">
      <c r="A58" s="33" t="s">
        <v>57</v>
      </c>
      <c r="B58" s="29" t="s">
        <v>58</v>
      </c>
      <c r="C58" s="160">
        <v>0</v>
      </c>
      <c r="D58" s="160">
        <v>0</v>
      </c>
      <c r="E58" s="52"/>
      <c r="F58" s="54"/>
      <c r="G58" s="88"/>
      <c r="H58" s="93"/>
      <c r="I58" s="45"/>
    </row>
    <row r="59" spans="1:9" ht="28.5" hidden="1" customHeight="1" x14ac:dyDescent="0.2">
      <c r="A59" s="34" t="s">
        <v>93</v>
      </c>
      <c r="B59" s="95" t="s">
        <v>162</v>
      </c>
      <c r="C59" s="164">
        <f>C60</f>
        <v>0</v>
      </c>
      <c r="D59" s="164">
        <f>D60</f>
        <v>0</v>
      </c>
      <c r="E59" s="52"/>
      <c r="F59" s="54"/>
      <c r="G59" s="88"/>
      <c r="H59" s="93"/>
      <c r="I59" s="45"/>
    </row>
    <row r="60" spans="1:9" ht="26.25" hidden="1" customHeight="1" x14ac:dyDescent="0.2">
      <c r="A60" s="75" t="s">
        <v>1</v>
      </c>
      <c r="B60" s="63" t="s">
        <v>163</v>
      </c>
      <c r="C60" s="160">
        <f>C61</f>
        <v>0</v>
      </c>
      <c r="D60" s="160">
        <f>D61</f>
        <v>0</v>
      </c>
      <c r="E60" s="52"/>
      <c r="F60" s="54"/>
      <c r="G60" s="88"/>
      <c r="H60" s="93"/>
      <c r="I60" s="45"/>
    </row>
    <row r="61" spans="1:9" ht="37.5" hidden="1" customHeight="1" x14ac:dyDescent="0.2">
      <c r="A61" s="75" t="s">
        <v>127</v>
      </c>
      <c r="B61" s="63" t="s">
        <v>164</v>
      </c>
      <c r="C61" s="160">
        <v>0</v>
      </c>
      <c r="D61" s="160">
        <v>0</v>
      </c>
      <c r="E61" s="52"/>
      <c r="F61" s="54"/>
      <c r="G61" s="88"/>
      <c r="H61" s="93"/>
      <c r="I61" s="45"/>
    </row>
    <row r="62" spans="1:9" ht="31.5" hidden="1" customHeight="1" x14ac:dyDescent="0.2">
      <c r="A62" s="32" t="s">
        <v>5</v>
      </c>
      <c r="B62" s="72" t="s">
        <v>207</v>
      </c>
      <c r="C62" s="163">
        <f>C65+C63</f>
        <v>0</v>
      </c>
      <c r="D62" s="163">
        <f>D65+D63</f>
        <v>0</v>
      </c>
      <c r="E62" s="52"/>
      <c r="F62" s="54"/>
      <c r="G62" s="88"/>
      <c r="H62" s="93"/>
      <c r="I62" s="45"/>
    </row>
    <row r="63" spans="1:9" ht="35.25" hidden="1" customHeight="1" x14ac:dyDescent="0.2">
      <c r="A63" s="75" t="s">
        <v>67</v>
      </c>
      <c r="B63" s="63" t="s">
        <v>68</v>
      </c>
      <c r="C63" s="160">
        <v>0</v>
      </c>
      <c r="D63" s="160">
        <v>0</v>
      </c>
      <c r="E63" s="52"/>
      <c r="F63" s="54"/>
      <c r="G63" s="88"/>
      <c r="H63" s="93"/>
      <c r="I63" s="45"/>
    </row>
    <row r="64" spans="1:9" ht="51" hidden="1" x14ac:dyDescent="0.2">
      <c r="A64" s="75" t="s">
        <v>19</v>
      </c>
      <c r="B64" s="63" t="s">
        <v>88</v>
      </c>
      <c r="C64" s="160">
        <v>0</v>
      </c>
      <c r="D64" s="160">
        <v>0</v>
      </c>
      <c r="E64" s="52"/>
      <c r="F64" s="54"/>
      <c r="G64" s="88"/>
      <c r="H64" s="93"/>
      <c r="I64" s="45"/>
    </row>
    <row r="65" spans="1:9" ht="25.5" hidden="1" x14ac:dyDescent="0.2">
      <c r="A65" s="75" t="s">
        <v>6</v>
      </c>
      <c r="B65" s="63" t="s">
        <v>205</v>
      </c>
      <c r="C65" s="160">
        <f>C66</f>
        <v>0</v>
      </c>
      <c r="D65" s="160">
        <f>D66</f>
        <v>0</v>
      </c>
      <c r="E65" s="52"/>
      <c r="F65" s="54"/>
      <c r="G65" s="88"/>
      <c r="H65" s="93"/>
      <c r="I65" s="45"/>
    </row>
    <row r="66" spans="1:9" ht="38.25" hidden="1" x14ac:dyDescent="0.2">
      <c r="A66" s="75" t="s">
        <v>278</v>
      </c>
      <c r="B66" s="63" t="s">
        <v>206</v>
      </c>
      <c r="C66" s="160">
        <v>0</v>
      </c>
      <c r="D66" s="160">
        <v>0</v>
      </c>
      <c r="E66" s="52"/>
      <c r="F66" s="54"/>
      <c r="G66" s="88"/>
      <c r="H66" s="93"/>
      <c r="I66" s="45"/>
    </row>
    <row r="67" spans="1:9" ht="18" hidden="1" customHeight="1" x14ac:dyDescent="0.2">
      <c r="A67" s="31" t="s">
        <v>5</v>
      </c>
      <c r="B67" s="63" t="s">
        <v>207</v>
      </c>
      <c r="C67" s="183">
        <f>C68</f>
        <v>0</v>
      </c>
      <c r="D67" s="183">
        <f>D68</f>
        <v>0</v>
      </c>
      <c r="E67" s="52"/>
      <c r="F67" s="54"/>
      <c r="G67" s="88"/>
      <c r="H67" s="93"/>
      <c r="I67" s="45"/>
    </row>
    <row r="68" spans="1:9" ht="38.25" hidden="1" x14ac:dyDescent="0.2">
      <c r="A68" s="31" t="s">
        <v>433</v>
      </c>
      <c r="B68" s="72" t="s">
        <v>68</v>
      </c>
      <c r="C68" s="183">
        <f>C69</f>
        <v>0</v>
      </c>
      <c r="D68" s="183">
        <f>D69</f>
        <v>0</v>
      </c>
      <c r="E68" s="52"/>
      <c r="F68" s="54"/>
      <c r="G68" s="88"/>
      <c r="H68" s="93"/>
      <c r="I68" s="45"/>
    </row>
    <row r="69" spans="1:9" ht="51" hidden="1" x14ac:dyDescent="0.2">
      <c r="A69" s="75" t="s">
        <v>434</v>
      </c>
      <c r="B69" s="63" t="s">
        <v>88</v>
      </c>
      <c r="C69" s="185">
        <v>0</v>
      </c>
      <c r="D69" s="185">
        <v>0</v>
      </c>
      <c r="E69" s="52"/>
      <c r="F69" s="54"/>
      <c r="G69" s="88"/>
      <c r="H69" s="93"/>
      <c r="I69" s="45"/>
    </row>
    <row r="70" spans="1:9" ht="0.75" customHeight="1" x14ac:dyDescent="0.2">
      <c r="A70" s="32" t="s">
        <v>83</v>
      </c>
      <c r="B70" s="72" t="s">
        <v>84</v>
      </c>
      <c r="C70" s="322">
        <f>C71</f>
        <v>0</v>
      </c>
      <c r="D70" s="185">
        <f>D71</f>
        <v>0</v>
      </c>
      <c r="E70" s="52"/>
      <c r="F70" s="54"/>
      <c r="G70" s="88"/>
      <c r="H70" s="93"/>
      <c r="I70" s="45"/>
    </row>
    <row r="71" spans="1:9" ht="18.75" hidden="1" customHeight="1" x14ac:dyDescent="0.2">
      <c r="A71" s="75" t="s">
        <v>85</v>
      </c>
      <c r="B71" s="63" t="s">
        <v>86</v>
      </c>
      <c r="C71" s="185">
        <f>C72</f>
        <v>0</v>
      </c>
      <c r="D71" s="185">
        <v>0</v>
      </c>
      <c r="E71" s="52"/>
      <c r="F71" s="54"/>
      <c r="G71" s="88"/>
      <c r="H71" s="93"/>
      <c r="I71" s="45"/>
    </row>
    <row r="72" spans="1:9" ht="18.75" hidden="1" customHeight="1" x14ac:dyDescent="0.2">
      <c r="A72" s="75" t="s">
        <v>63</v>
      </c>
      <c r="B72" s="63" t="s">
        <v>87</v>
      </c>
      <c r="C72" s="185">
        <v>0</v>
      </c>
      <c r="D72" s="185">
        <v>0</v>
      </c>
      <c r="E72" s="53"/>
      <c r="F72" s="48"/>
      <c r="G72" s="84"/>
      <c r="H72" s="89"/>
      <c r="I72" s="45"/>
    </row>
    <row r="73" spans="1:9" x14ac:dyDescent="0.2">
      <c r="A73" s="71" t="s">
        <v>266</v>
      </c>
      <c r="B73" s="72" t="s">
        <v>165</v>
      </c>
      <c r="C73" s="183">
        <f>C74</f>
        <v>14774.11</v>
      </c>
      <c r="D73" s="183">
        <f>D74</f>
        <v>14330.65</v>
      </c>
      <c r="E73" s="53"/>
      <c r="F73" s="48"/>
      <c r="G73" s="84"/>
      <c r="H73" s="89"/>
      <c r="I73" s="45"/>
    </row>
    <row r="74" spans="1:9" ht="36" x14ac:dyDescent="0.2">
      <c r="A74" s="108" t="s">
        <v>131</v>
      </c>
      <c r="B74" s="107" t="s">
        <v>166</v>
      </c>
      <c r="C74" s="184">
        <f>C75+C82+C78+C87</f>
        <v>14774.11</v>
      </c>
      <c r="D74" s="184">
        <f>D75+D82+D78+D87</f>
        <v>14330.65</v>
      </c>
      <c r="E74" s="52"/>
      <c r="F74" s="54"/>
      <c r="G74" s="88"/>
      <c r="H74" s="93"/>
      <c r="I74" s="45"/>
    </row>
    <row r="75" spans="1:9" ht="24" customHeight="1" x14ac:dyDescent="0.2">
      <c r="A75" s="111" t="s">
        <v>25</v>
      </c>
      <c r="B75" s="107" t="s">
        <v>447</v>
      </c>
      <c r="C75" s="184">
        <f>C76+C77</f>
        <v>14276.71</v>
      </c>
      <c r="D75" s="184">
        <f>D76+D77</f>
        <v>13827.55</v>
      </c>
      <c r="E75" s="52"/>
      <c r="F75" s="54"/>
      <c r="G75" s="88"/>
      <c r="H75" s="93"/>
      <c r="I75" s="45"/>
    </row>
    <row r="76" spans="1:9" ht="24.75" customHeight="1" x14ac:dyDescent="0.2">
      <c r="A76" s="33" t="s">
        <v>96</v>
      </c>
      <c r="B76" s="63" t="s">
        <v>446</v>
      </c>
      <c r="C76" s="185">
        <v>14276.71</v>
      </c>
      <c r="D76" s="185">
        <v>13827.55</v>
      </c>
      <c r="E76" s="52">
        <v>0</v>
      </c>
      <c r="F76" s="54"/>
      <c r="G76" s="88"/>
      <c r="H76" s="93"/>
      <c r="I76" s="45"/>
    </row>
    <row r="77" spans="1:9" ht="27" hidden="1" customHeight="1" x14ac:dyDescent="0.2">
      <c r="A77" s="33" t="s">
        <v>97</v>
      </c>
      <c r="B77" s="63" t="s">
        <v>448</v>
      </c>
      <c r="C77" s="160">
        <v>0</v>
      </c>
      <c r="D77" s="160">
        <v>0</v>
      </c>
      <c r="E77" s="52"/>
      <c r="F77" s="54"/>
      <c r="G77" s="88"/>
      <c r="H77" s="93"/>
      <c r="I77" s="45"/>
    </row>
    <row r="78" spans="1:9" ht="18.75" hidden="1" customHeight="1" x14ac:dyDescent="0.2">
      <c r="A78" s="31" t="s">
        <v>26</v>
      </c>
      <c r="B78" s="112" t="s">
        <v>426</v>
      </c>
      <c r="C78" s="184">
        <f>C80+C81</f>
        <v>357.9</v>
      </c>
      <c r="D78" s="184">
        <f>D80+D81</f>
        <v>357.9</v>
      </c>
      <c r="E78" s="52"/>
      <c r="F78" s="54"/>
      <c r="G78" s="88"/>
      <c r="H78" s="93"/>
      <c r="I78" s="45"/>
    </row>
    <row r="79" spans="1:9" ht="54" hidden="1" customHeight="1" x14ac:dyDescent="0.2">
      <c r="A79" s="121" t="s">
        <v>28</v>
      </c>
      <c r="B79" s="78" t="s">
        <v>14</v>
      </c>
      <c r="C79" s="160">
        <f>C81+C80</f>
        <v>357.9</v>
      </c>
      <c r="D79" s="160">
        <f>D81+D80</f>
        <v>357.9</v>
      </c>
      <c r="E79" s="52">
        <v>0</v>
      </c>
      <c r="F79" s="54"/>
      <c r="G79" s="88"/>
      <c r="H79" s="93"/>
      <c r="I79" s="45"/>
    </row>
    <row r="80" spans="1:9" ht="22.5" hidden="1" customHeight="1" x14ac:dyDescent="0.2">
      <c r="A80" s="121" t="s">
        <v>69</v>
      </c>
      <c r="B80" s="78" t="s">
        <v>449</v>
      </c>
      <c r="C80" s="160">
        <v>0</v>
      </c>
      <c r="D80" s="160">
        <v>0</v>
      </c>
      <c r="E80" s="52"/>
      <c r="F80" s="54"/>
      <c r="G80" s="88"/>
      <c r="H80" s="93"/>
      <c r="I80" s="45"/>
    </row>
    <row r="81" spans="1:9" ht="31.5" customHeight="1" x14ac:dyDescent="0.2">
      <c r="A81" s="121" t="s">
        <v>98</v>
      </c>
      <c r="B81" s="78" t="s">
        <v>444</v>
      </c>
      <c r="C81" s="185">
        <v>357.9</v>
      </c>
      <c r="D81" s="185">
        <v>357.9</v>
      </c>
      <c r="E81" s="52"/>
      <c r="F81" s="54"/>
      <c r="G81" s="88"/>
      <c r="H81" s="93"/>
      <c r="I81" s="45"/>
    </row>
    <row r="82" spans="1:9" ht="39" customHeight="1" x14ac:dyDescent="0.2">
      <c r="A82" s="111" t="s">
        <v>132</v>
      </c>
      <c r="B82" s="107" t="s">
        <v>443</v>
      </c>
      <c r="C82" s="184">
        <f>C83+C85</f>
        <v>139.5</v>
      </c>
      <c r="D82" s="184">
        <f>D83+D85</f>
        <v>145.19999999999999</v>
      </c>
      <c r="E82" s="52"/>
      <c r="F82" s="54"/>
      <c r="G82" s="88"/>
      <c r="H82" s="93"/>
      <c r="I82" s="45"/>
    </row>
    <row r="83" spans="1:9" ht="39.75" customHeight="1" x14ac:dyDescent="0.2">
      <c r="A83" s="33" t="s">
        <v>13</v>
      </c>
      <c r="B83" s="63" t="s">
        <v>442</v>
      </c>
      <c r="C83" s="185">
        <f>C84</f>
        <v>138.80000000000001</v>
      </c>
      <c r="D83" s="185">
        <f>D84</f>
        <v>144.5</v>
      </c>
      <c r="E83" s="52"/>
      <c r="F83" s="54"/>
      <c r="G83" s="88"/>
      <c r="H83" s="93"/>
      <c r="I83" s="45"/>
    </row>
    <row r="84" spans="1:9" ht="40.5" customHeight="1" x14ac:dyDescent="0.2">
      <c r="A84" s="33" t="s">
        <v>99</v>
      </c>
      <c r="B84" s="63" t="s">
        <v>441</v>
      </c>
      <c r="C84" s="318">
        <v>138.80000000000001</v>
      </c>
      <c r="D84" s="318">
        <v>144.5</v>
      </c>
      <c r="E84" s="52"/>
      <c r="F84" s="54"/>
      <c r="G84" s="88"/>
      <c r="H84" s="93"/>
      <c r="I84" s="45"/>
    </row>
    <row r="85" spans="1:9" ht="41.25" customHeight="1" x14ac:dyDescent="0.2">
      <c r="A85" s="75" t="s">
        <v>276</v>
      </c>
      <c r="B85" s="79" t="s">
        <v>440</v>
      </c>
      <c r="C85" s="318">
        <f>C86</f>
        <v>0.7</v>
      </c>
      <c r="D85" s="318">
        <f>D86</f>
        <v>0.7</v>
      </c>
      <c r="E85" s="52"/>
      <c r="F85" s="54"/>
      <c r="G85" s="88"/>
      <c r="H85" s="93"/>
      <c r="I85" s="45"/>
    </row>
    <row r="86" spans="1:9" ht="38.25" x14ac:dyDescent="0.2">
      <c r="A86" s="75" t="s">
        <v>100</v>
      </c>
      <c r="B86" s="79" t="s">
        <v>439</v>
      </c>
      <c r="C86" s="185">
        <v>0.7</v>
      </c>
      <c r="D86" s="185">
        <v>0.7</v>
      </c>
      <c r="E86" s="13"/>
      <c r="F86" s="49"/>
      <c r="G86" s="86"/>
      <c r="H86" s="90"/>
      <c r="I86" s="45"/>
    </row>
    <row r="87" spans="1:9" x14ac:dyDescent="0.2">
      <c r="A87" s="31" t="s">
        <v>27</v>
      </c>
      <c r="B87" s="77" t="s">
        <v>450</v>
      </c>
      <c r="C87" s="163">
        <f>C88</f>
        <v>0</v>
      </c>
      <c r="D87" s="163">
        <f>D88</f>
        <v>0</v>
      </c>
      <c r="E87" s="52"/>
      <c r="F87" s="54"/>
      <c r="G87" s="88"/>
      <c r="H87" s="93"/>
      <c r="I87" s="45"/>
    </row>
    <row r="88" spans="1:9" ht="25.5" x14ac:dyDescent="0.2">
      <c r="A88" s="75" t="s">
        <v>71</v>
      </c>
      <c r="B88" s="79" t="s">
        <v>451</v>
      </c>
      <c r="C88" s="160">
        <f>C89</f>
        <v>0</v>
      </c>
      <c r="D88" s="160">
        <f>D89</f>
        <v>0</v>
      </c>
      <c r="E88" s="52"/>
      <c r="F88" s="54"/>
      <c r="G88" s="88"/>
      <c r="H88" s="93"/>
      <c r="I88" s="45"/>
    </row>
    <row r="89" spans="1:9" ht="26.25" thickBot="1" x14ac:dyDescent="0.25">
      <c r="A89" s="75" t="s">
        <v>73</v>
      </c>
      <c r="B89" s="79" t="s">
        <v>452</v>
      </c>
      <c r="C89" s="160"/>
      <c r="D89" s="160"/>
      <c r="E89" s="51"/>
      <c r="F89" s="49"/>
      <c r="G89" s="86"/>
      <c r="H89" s="90"/>
      <c r="I89" s="45"/>
    </row>
    <row r="90" spans="1:9" ht="15" thickBot="1" x14ac:dyDescent="0.25">
      <c r="A90" s="80" t="s">
        <v>267</v>
      </c>
      <c r="B90" s="81"/>
      <c r="C90" s="181">
        <f>C11+C73</f>
        <v>20252.169999999998</v>
      </c>
      <c r="D90" s="181">
        <f>D11+D73</f>
        <v>20011.16</v>
      </c>
    </row>
    <row r="91" spans="1:9" x14ac:dyDescent="0.2">
      <c r="A91" s="28"/>
      <c r="B91" s="28"/>
      <c r="C91" s="30"/>
      <c r="D91" s="68"/>
      <c r="E91" t="s">
        <v>11</v>
      </c>
    </row>
    <row r="92" spans="1:9" x14ac:dyDescent="0.2">
      <c r="A92" s="64"/>
      <c r="B92" s="458"/>
      <c r="C92" s="458"/>
    </row>
    <row r="93" spans="1:9" x14ac:dyDescent="0.2">
      <c r="A93" s="28"/>
      <c r="B93" s="28"/>
      <c r="C93" s="28"/>
    </row>
    <row r="94" spans="1:9" ht="15" x14ac:dyDescent="0.25">
      <c r="A94" s="28"/>
      <c r="B94" s="28"/>
      <c r="C94" s="28"/>
      <c r="E94" s="40"/>
    </row>
    <row r="95" spans="1:9" x14ac:dyDescent="0.2">
      <c r="A95" s="180"/>
      <c r="B95" s="458"/>
      <c r="C95" s="458"/>
      <c r="D95" s="55"/>
    </row>
    <row r="96" spans="1:9" x14ac:dyDescent="0.2">
      <c r="A96" s="28"/>
      <c r="B96" s="28"/>
      <c r="C96" s="28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view="pageBreakPreview" topLeftCell="A25" zoomScaleSheetLayoutView="100" workbookViewId="0">
      <selection activeCell="C4" sqref="C4"/>
    </sheetView>
  </sheetViews>
  <sheetFormatPr defaultRowHeight="12.75" x14ac:dyDescent="0.2"/>
  <cols>
    <col min="1" max="1" width="13.7109375" style="3" customWidth="1"/>
    <col min="2" max="2" width="18.7109375" style="3" customWidth="1"/>
    <col min="3" max="3" width="62" customWidth="1"/>
  </cols>
  <sheetData>
    <row r="1" spans="1:3" x14ac:dyDescent="0.2">
      <c r="B1" s="436"/>
      <c r="C1" s="436" t="s">
        <v>168</v>
      </c>
    </row>
    <row r="2" spans="1:3" x14ac:dyDescent="0.2">
      <c r="B2" s="436"/>
      <c r="C2" s="436" t="s">
        <v>332</v>
      </c>
    </row>
    <row r="3" spans="1:3" ht="25.5" x14ac:dyDescent="0.2">
      <c r="B3" s="436"/>
      <c r="C3" s="435" t="s">
        <v>535</v>
      </c>
    </row>
    <row r="4" spans="1:3" x14ac:dyDescent="0.2">
      <c r="B4" s="436"/>
      <c r="C4" s="436" t="s">
        <v>540</v>
      </c>
    </row>
    <row r="5" spans="1:3" ht="33" customHeight="1" x14ac:dyDescent="0.25">
      <c r="A5" s="464" t="s">
        <v>491</v>
      </c>
      <c r="B5" s="464"/>
      <c r="C5" s="464"/>
    </row>
    <row r="6" spans="1:3" ht="15.75" thickBot="1" x14ac:dyDescent="0.3">
      <c r="A6" s="465"/>
      <c r="B6" s="465"/>
      <c r="C6" s="465"/>
    </row>
    <row r="7" spans="1:3" ht="22.5" x14ac:dyDescent="0.2">
      <c r="A7" s="273" t="s">
        <v>492</v>
      </c>
      <c r="B7" s="274" t="s">
        <v>273</v>
      </c>
      <c r="C7" s="275" t="s">
        <v>274</v>
      </c>
    </row>
    <row r="8" spans="1:3" x14ac:dyDescent="0.2">
      <c r="A8" s="466" t="s">
        <v>101</v>
      </c>
      <c r="B8" s="467"/>
      <c r="C8" s="468"/>
    </row>
    <row r="9" spans="1:3" x14ac:dyDescent="0.2">
      <c r="A9" s="438">
        <v>182</v>
      </c>
      <c r="B9" s="439" t="s">
        <v>260</v>
      </c>
      <c r="C9" s="440" t="s">
        <v>102</v>
      </c>
    </row>
    <row r="10" spans="1:3" x14ac:dyDescent="0.2">
      <c r="A10" s="438">
        <v>182</v>
      </c>
      <c r="B10" s="439" t="s">
        <v>103</v>
      </c>
      <c r="C10" s="440" t="s">
        <v>104</v>
      </c>
    </row>
    <row r="11" spans="1:3" x14ac:dyDescent="0.2">
      <c r="A11" s="438">
        <v>182</v>
      </c>
      <c r="B11" s="439" t="s">
        <v>16</v>
      </c>
      <c r="C11" s="440" t="s">
        <v>105</v>
      </c>
    </row>
    <row r="12" spans="1:3" x14ac:dyDescent="0.2">
      <c r="A12" s="438">
        <v>182</v>
      </c>
      <c r="B12" s="439" t="s">
        <v>106</v>
      </c>
      <c r="C12" s="440" t="s">
        <v>107</v>
      </c>
    </row>
    <row r="13" spans="1:3" ht="25.5" x14ac:dyDescent="0.2">
      <c r="A13" s="438">
        <v>182</v>
      </c>
      <c r="B13" s="439" t="s">
        <v>36</v>
      </c>
      <c r="C13" s="440" t="s">
        <v>108</v>
      </c>
    </row>
    <row r="14" spans="1:3" ht="12.75" customHeight="1" x14ac:dyDescent="0.2">
      <c r="A14" s="469" t="s">
        <v>297</v>
      </c>
      <c r="B14" s="470"/>
      <c r="C14" s="471"/>
    </row>
    <row r="15" spans="1:3" ht="51.75" thickBot="1" x14ac:dyDescent="0.25">
      <c r="A15" s="398">
        <v>727</v>
      </c>
      <c r="B15" s="401" t="s">
        <v>380</v>
      </c>
      <c r="C15" s="402" t="s">
        <v>381</v>
      </c>
    </row>
    <row r="16" spans="1:3" ht="51.75" thickBot="1" x14ac:dyDescent="0.25">
      <c r="A16" s="398">
        <v>727</v>
      </c>
      <c r="B16" s="401" t="s">
        <v>31</v>
      </c>
      <c r="C16" s="402" t="s">
        <v>133</v>
      </c>
    </row>
    <row r="17" spans="1:3" ht="51.75" thickBot="1" x14ac:dyDescent="0.25">
      <c r="A17" s="398">
        <v>727</v>
      </c>
      <c r="B17" s="401" t="s">
        <v>59</v>
      </c>
      <c r="C17" s="402" t="s">
        <v>133</v>
      </c>
    </row>
    <row r="18" spans="1:3" ht="26.25" thickBot="1" x14ac:dyDescent="0.25">
      <c r="A18" s="398">
        <v>727</v>
      </c>
      <c r="B18" s="401" t="s">
        <v>362</v>
      </c>
      <c r="C18" s="402" t="s">
        <v>363</v>
      </c>
    </row>
    <row r="19" spans="1:3" ht="13.5" thickBot="1" x14ac:dyDescent="0.25">
      <c r="A19" s="398">
        <v>727</v>
      </c>
      <c r="B19" s="401" t="s">
        <v>467</v>
      </c>
      <c r="C19" s="402" t="s">
        <v>468</v>
      </c>
    </row>
    <row r="20" spans="1:3" ht="39" thickBot="1" x14ac:dyDescent="0.25">
      <c r="A20" s="398">
        <v>727</v>
      </c>
      <c r="B20" s="401" t="s">
        <v>365</v>
      </c>
      <c r="C20" s="402" t="s">
        <v>318</v>
      </c>
    </row>
    <row r="21" spans="1:3" ht="47.25" hidden="1" customHeight="1" thickBot="1" x14ac:dyDescent="0.25">
      <c r="A21" s="398"/>
      <c r="B21" s="401"/>
      <c r="C21" s="402"/>
    </row>
    <row r="22" spans="1:3" ht="41.25" customHeight="1" thickBot="1" x14ac:dyDescent="0.25">
      <c r="A22" s="398">
        <v>727</v>
      </c>
      <c r="B22" s="401" t="s">
        <v>493</v>
      </c>
      <c r="C22" s="402" t="s">
        <v>494</v>
      </c>
    </row>
    <row r="23" spans="1:3" ht="13.5" thickBot="1" x14ac:dyDescent="0.25">
      <c r="A23" s="398">
        <v>727</v>
      </c>
      <c r="B23" s="401" t="s">
        <v>275</v>
      </c>
      <c r="C23" s="402" t="s">
        <v>364</v>
      </c>
    </row>
    <row r="24" spans="1:3" ht="13.5" thickBot="1" x14ac:dyDescent="0.25">
      <c r="A24" s="398">
        <v>727</v>
      </c>
      <c r="B24" s="401" t="s">
        <v>62</v>
      </c>
      <c r="C24" s="402" t="s">
        <v>431</v>
      </c>
    </row>
    <row r="25" spans="1:3" ht="39" thickBot="1" x14ac:dyDescent="0.25">
      <c r="A25" s="398">
        <v>727</v>
      </c>
      <c r="B25" s="401" t="s">
        <v>470</v>
      </c>
      <c r="C25" s="402" t="s">
        <v>319</v>
      </c>
    </row>
    <row r="26" spans="1:3" ht="56.25" customHeight="1" thickBot="1" x14ac:dyDescent="0.25">
      <c r="A26" s="398">
        <v>727</v>
      </c>
      <c r="B26" s="401" t="s">
        <v>469</v>
      </c>
      <c r="C26" s="400" t="s">
        <v>427</v>
      </c>
    </row>
    <row r="27" spans="1:3" ht="32.25" customHeight="1" thickBot="1" x14ac:dyDescent="0.25">
      <c r="A27" s="398">
        <v>727</v>
      </c>
      <c r="B27" s="399" t="s">
        <v>453</v>
      </c>
      <c r="C27" s="400" t="s">
        <v>425</v>
      </c>
    </row>
    <row r="28" spans="1:3" ht="26.25" thickBot="1" x14ac:dyDescent="0.25">
      <c r="A28" s="398">
        <v>727</v>
      </c>
      <c r="B28" s="399" t="s">
        <v>454</v>
      </c>
      <c r="C28" s="400" t="s">
        <v>97</v>
      </c>
    </row>
    <row r="29" spans="1:3" ht="13.5" thickBot="1" x14ac:dyDescent="0.25">
      <c r="A29" s="398">
        <v>727</v>
      </c>
      <c r="B29" s="399" t="s">
        <v>455</v>
      </c>
      <c r="C29" s="400" t="s">
        <v>428</v>
      </c>
    </row>
    <row r="30" spans="1:3" ht="13.5" thickBot="1" x14ac:dyDescent="0.25">
      <c r="A30" s="398">
        <v>727</v>
      </c>
      <c r="B30" s="399" t="s">
        <v>456</v>
      </c>
      <c r="C30" s="400" t="s">
        <v>98</v>
      </c>
    </row>
    <row r="31" spans="1:3" ht="26.25" thickBot="1" x14ac:dyDescent="0.25">
      <c r="A31" s="398">
        <v>727</v>
      </c>
      <c r="B31" s="399" t="s">
        <v>457</v>
      </c>
      <c r="C31" s="400" t="s">
        <v>100</v>
      </c>
    </row>
    <row r="32" spans="1:3" ht="26.25" thickBot="1" x14ac:dyDescent="0.25">
      <c r="A32" s="398">
        <v>727</v>
      </c>
      <c r="B32" s="399" t="s">
        <v>458</v>
      </c>
      <c r="C32" s="400" t="s">
        <v>99</v>
      </c>
    </row>
    <row r="33" spans="1:3" ht="25.5" x14ac:dyDescent="0.2">
      <c r="A33" s="441">
        <v>727</v>
      </c>
      <c r="B33" s="442" t="s">
        <v>459</v>
      </c>
      <c r="C33" s="443" t="s">
        <v>429</v>
      </c>
    </row>
    <row r="34" spans="1:3" ht="38.25" x14ac:dyDescent="0.2">
      <c r="A34" s="444">
        <v>727</v>
      </c>
      <c r="B34" s="445" t="s">
        <v>460</v>
      </c>
      <c r="C34" s="446" t="s">
        <v>430</v>
      </c>
    </row>
    <row r="35" spans="1:3" s="450" customFormat="1" ht="63.75" x14ac:dyDescent="0.2">
      <c r="A35" s="447">
        <v>727</v>
      </c>
      <c r="B35" s="448" t="s">
        <v>495</v>
      </c>
      <c r="C35" s="449" t="s">
        <v>496</v>
      </c>
    </row>
    <row r="36" spans="1:3" s="450" customFormat="1" ht="38.25" x14ac:dyDescent="0.2">
      <c r="A36" s="447">
        <v>727</v>
      </c>
      <c r="B36" s="448" t="s">
        <v>497</v>
      </c>
      <c r="C36" s="449" t="s">
        <v>498</v>
      </c>
    </row>
    <row r="37" spans="1:3" s="450" customFormat="1" ht="63.75" x14ac:dyDescent="0.2">
      <c r="A37" s="447">
        <v>727</v>
      </c>
      <c r="B37" s="448" t="s">
        <v>499</v>
      </c>
      <c r="C37" s="449" t="s">
        <v>500</v>
      </c>
    </row>
    <row r="38" spans="1:3" s="450" customFormat="1" ht="25.5" x14ac:dyDescent="0.2">
      <c r="A38" s="447">
        <v>727</v>
      </c>
      <c r="B38" s="448" t="s">
        <v>501</v>
      </c>
      <c r="C38" s="449" t="s">
        <v>502</v>
      </c>
    </row>
    <row r="39" spans="1:3" s="450" customFormat="1" ht="25.5" x14ac:dyDescent="0.2">
      <c r="A39" s="447">
        <v>727</v>
      </c>
      <c r="B39" s="448" t="s">
        <v>503</v>
      </c>
      <c r="C39" s="449" t="s">
        <v>504</v>
      </c>
    </row>
    <row r="40" spans="1:3" s="450" customFormat="1" x14ac:dyDescent="0.2">
      <c r="A40" s="447">
        <v>727</v>
      </c>
      <c r="B40" s="448" t="s">
        <v>505</v>
      </c>
      <c r="C40" s="449" t="s">
        <v>506</v>
      </c>
    </row>
    <row r="41" spans="1:3" ht="18.75" x14ac:dyDescent="0.3">
      <c r="A41" s="403"/>
      <c r="B41"/>
    </row>
    <row r="42" spans="1:3" ht="30" customHeight="1" x14ac:dyDescent="0.2">
      <c r="A42" s="472" t="s">
        <v>109</v>
      </c>
      <c r="B42" s="472"/>
      <c r="C42" s="472"/>
    </row>
    <row r="45" spans="1:3" ht="17.25" customHeight="1" x14ac:dyDescent="0.2"/>
    <row r="46" spans="1:3" ht="52.5" customHeight="1" x14ac:dyDescent="0.2"/>
    <row r="47" spans="1:3" ht="33.75" customHeight="1" x14ac:dyDescent="0.2"/>
  </sheetData>
  <mergeCells count="5">
    <mergeCell ref="A5:C5"/>
    <mergeCell ref="A6:C6"/>
    <mergeCell ref="A8:C8"/>
    <mergeCell ref="A14:C14"/>
    <mergeCell ref="A42:C42"/>
  </mergeCells>
  <pageMargins left="0.78740157480314965" right="0.39370078740157483" top="0.78740157480314965" bottom="0.78740157480314965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38"/>
  <sheetViews>
    <sheetView topLeftCell="A14" workbookViewId="0">
      <selection activeCell="C4" sqref="C4"/>
    </sheetView>
  </sheetViews>
  <sheetFormatPr defaultRowHeight="12.75" x14ac:dyDescent="0.2"/>
  <cols>
    <col min="1" max="1" width="10.5703125" customWidth="1"/>
    <col min="2" max="2" width="21.42578125" customWidth="1"/>
    <col min="3" max="3" width="52" customWidth="1"/>
  </cols>
  <sheetData>
    <row r="1" spans="1:6" ht="14.25" customHeight="1" x14ac:dyDescent="0.2">
      <c r="B1" s="27"/>
      <c r="C1" s="330" t="s">
        <v>328</v>
      </c>
      <c r="D1" s="113"/>
    </row>
    <row r="2" spans="1:6" x14ac:dyDescent="0.2">
      <c r="B2" s="55"/>
      <c r="C2" s="1" t="s">
        <v>331</v>
      </c>
      <c r="D2" s="55"/>
    </row>
    <row r="3" spans="1:6" ht="45" customHeight="1" x14ac:dyDescent="0.2">
      <c r="B3" s="55"/>
      <c r="C3" s="432" t="s">
        <v>535</v>
      </c>
      <c r="D3" s="56"/>
    </row>
    <row r="4" spans="1:6" x14ac:dyDescent="0.2">
      <c r="B4" s="27"/>
      <c r="C4" s="433" t="s">
        <v>540</v>
      </c>
      <c r="D4" s="27"/>
    </row>
    <row r="5" spans="1:6" x14ac:dyDescent="0.2">
      <c r="B5" s="27"/>
      <c r="C5" s="1"/>
      <c r="D5" s="27"/>
    </row>
    <row r="6" spans="1:6" x14ac:dyDescent="0.2">
      <c r="B6" s="27"/>
      <c r="C6" s="1"/>
      <c r="D6" s="27"/>
    </row>
    <row r="7" spans="1:6" ht="5.25" customHeight="1" x14ac:dyDescent="0.2">
      <c r="B7" s="27"/>
      <c r="C7" s="1"/>
      <c r="D7" s="27"/>
    </row>
    <row r="8" spans="1:6" hidden="1" x14ac:dyDescent="0.2">
      <c r="B8" s="27"/>
      <c r="C8" s="1"/>
      <c r="D8" s="27"/>
    </row>
    <row r="9" spans="1:6" hidden="1" x14ac:dyDescent="0.2">
      <c r="B9" s="27"/>
      <c r="C9" s="1"/>
      <c r="D9" s="27"/>
    </row>
    <row r="10" spans="1:6" hidden="1" x14ac:dyDescent="0.2">
      <c r="B10" s="27"/>
      <c r="C10" s="1"/>
      <c r="D10" s="27"/>
    </row>
    <row r="11" spans="1:6" ht="49.5" customHeight="1" x14ac:dyDescent="0.25">
      <c r="A11" s="464" t="s">
        <v>507</v>
      </c>
      <c r="B11" s="464"/>
      <c r="C11" s="464"/>
    </row>
    <row r="12" spans="1:6" ht="15" customHeight="1" x14ac:dyDescent="0.25">
      <c r="A12" s="465"/>
      <c r="B12" s="465"/>
      <c r="C12" s="465"/>
    </row>
    <row r="13" spans="1:6" ht="15" customHeight="1" thickBot="1" x14ac:dyDescent="0.3">
      <c r="A13" s="57"/>
      <c r="B13" s="57"/>
      <c r="C13" s="57"/>
    </row>
    <row r="14" spans="1:6" ht="32.25" customHeight="1" thickBot="1" x14ac:dyDescent="0.25">
      <c r="A14" s="477" t="s">
        <v>89</v>
      </c>
      <c r="B14" s="478"/>
      <c r="C14" s="96" t="s">
        <v>90</v>
      </c>
      <c r="F14" t="s">
        <v>32</v>
      </c>
    </row>
    <row r="15" spans="1:6" ht="29.25" customHeight="1" thickBot="1" x14ac:dyDescent="0.25">
      <c r="A15" s="474" t="s">
        <v>298</v>
      </c>
      <c r="B15" s="475"/>
      <c r="C15" s="476"/>
    </row>
    <row r="16" spans="1:6" ht="93" hidden="1" customHeight="1" x14ac:dyDescent="0.2">
      <c r="A16" s="65" t="s">
        <v>7</v>
      </c>
      <c r="B16" s="66" t="s">
        <v>284</v>
      </c>
      <c r="C16" s="67" t="s">
        <v>50</v>
      </c>
    </row>
    <row r="17" spans="1:3" ht="1.5" hidden="1" customHeight="1" thickBot="1" x14ac:dyDescent="0.25">
      <c r="A17" s="94" t="s">
        <v>7</v>
      </c>
      <c r="B17" s="97" t="s">
        <v>2</v>
      </c>
      <c r="C17" s="98" t="s">
        <v>8</v>
      </c>
    </row>
    <row r="18" spans="1:3" ht="30.75" customHeight="1" x14ac:dyDescent="0.2">
      <c r="A18" s="174" t="s">
        <v>296</v>
      </c>
      <c r="B18" s="66" t="s">
        <v>91</v>
      </c>
      <c r="C18" s="139" t="s">
        <v>12</v>
      </c>
    </row>
    <row r="19" spans="1:3" ht="30.75" customHeight="1" x14ac:dyDescent="0.2">
      <c r="A19" s="175" t="s">
        <v>296</v>
      </c>
      <c r="B19" s="140" t="s">
        <v>187</v>
      </c>
      <c r="C19" s="141" t="s">
        <v>29</v>
      </c>
    </row>
    <row r="20" spans="1:3" ht="32.25" customHeight="1" x14ac:dyDescent="0.2">
      <c r="A20" s="175" t="s">
        <v>296</v>
      </c>
      <c r="B20" s="140" t="s">
        <v>189</v>
      </c>
      <c r="C20" s="141" t="s">
        <v>188</v>
      </c>
    </row>
    <row r="21" spans="1:3" ht="44.25" customHeight="1" x14ac:dyDescent="0.2">
      <c r="A21" s="175" t="s">
        <v>296</v>
      </c>
      <c r="B21" s="140" t="s">
        <v>190</v>
      </c>
      <c r="C21" s="141" t="s">
        <v>191</v>
      </c>
    </row>
    <row r="22" spans="1:3" ht="40.5" customHeight="1" thickBot="1" x14ac:dyDescent="0.25">
      <c r="A22" s="176" t="s">
        <v>296</v>
      </c>
      <c r="B22" s="142" t="s">
        <v>192</v>
      </c>
      <c r="C22" s="143" t="s">
        <v>193</v>
      </c>
    </row>
    <row r="23" spans="1:3" x14ac:dyDescent="0.2">
      <c r="A23" s="99"/>
      <c r="B23" s="101"/>
      <c r="C23" s="102"/>
    </row>
    <row r="24" spans="1:3" x14ac:dyDescent="0.2">
      <c r="A24" s="99"/>
      <c r="B24" s="101"/>
      <c r="C24" s="102"/>
    </row>
    <row r="25" spans="1:3" ht="89.25" customHeight="1" x14ac:dyDescent="0.2">
      <c r="A25" s="99"/>
      <c r="B25" s="101"/>
      <c r="C25" s="102"/>
    </row>
    <row r="26" spans="1:3" ht="79.5" customHeight="1" x14ac:dyDescent="0.2">
      <c r="A26" s="99"/>
      <c r="B26" s="101"/>
      <c r="C26" s="102"/>
    </row>
    <row r="27" spans="1:3" ht="93" customHeight="1" x14ac:dyDescent="0.2">
      <c r="A27" s="99"/>
      <c r="B27" s="101"/>
      <c r="C27" s="102"/>
    </row>
    <row r="28" spans="1:3" x14ac:dyDescent="0.2">
      <c r="A28" s="99"/>
      <c r="B28" s="101"/>
      <c r="C28" s="102"/>
    </row>
    <row r="29" spans="1:3" x14ac:dyDescent="0.2">
      <c r="A29" s="99"/>
      <c r="B29" s="101"/>
      <c r="C29" s="102"/>
    </row>
    <row r="30" spans="1:3" ht="95.25" customHeight="1" x14ac:dyDescent="0.2">
      <c r="A30" s="99"/>
      <c r="B30" s="101"/>
      <c r="C30" s="102"/>
    </row>
    <row r="31" spans="1:3" ht="33.75" customHeight="1" x14ac:dyDescent="0.2">
      <c r="A31" s="99"/>
      <c r="B31" s="101"/>
      <c r="C31" s="100"/>
    </row>
    <row r="32" spans="1:3" ht="38.25" hidden="1" customHeight="1" x14ac:dyDescent="0.2">
      <c r="A32" s="99"/>
      <c r="B32" s="101"/>
      <c r="C32" s="102"/>
    </row>
    <row r="33" spans="1:3" ht="40.5" customHeight="1" x14ac:dyDescent="0.2">
      <c r="A33" s="99"/>
      <c r="B33" s="101"/>
      <c r="C33" s="102"/>
    </row>
    <row r="34" spans="1:3" ht="24" customHeight="1" x14ac:dyDescent="0.2">
      <c r="A34" s="99"/>
      <c r="B34" s="103"/>
      <c r="C34" s="104"/>
    </row>
    <row r="35" spans="1:3" ht="26.25" customHeight="1" x14ac:dyDescent="0.2">
      <c r="A35" s="473"/>
      <c r="B35" s="473"/>
      <c r="C35" s="473"/>
    </row>
    <row r="36" spans="1:3" ht="50.25" customHeight="1" x14ac:dyDescent="0.2">
      <c r="A36" s="99"/>
      <c r="B36" s="101"/>
      <c r="C36" s="102"/>
    </row>
    <row r="37" spans="1:3" hidden="1" x14ac:dyDescent="0.2">
      <c r="A37" s="99"/>
      <c r="B37" s="101"/>
      <c r="C37" s="102"/>
    </row>
    <row r="38" spans="1:3" x14ac:dyDescent="0.2">
      <c r="A38" s="99"/>
      <c r="B38" s="101"/>
      <c r="C38" s="102"/>
    </row>
  </sheetData>
  <mergeCells count="5">
    <mergeCell ref="A35:C35"/>
    <mergeCell ref="A15:C15"/>
    <mergeCell ref="A11:C11"/>
    <mergeCell ref="A12:C12"/>
    <mergeCell ref="A14:B1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2"/>
  <sheetViews>
    <sheetView view="pageBreakPreview" topLeftCell="A13" zoomScaleSheetLayoutView="100" workbookViewId="0">
      <selection activeCell="A5" sqref="A5:E5"/>
    </sheetView>
  </sheetViews>
  <sheetFormatPr defaultRowHeight="12.75" x14ac:dyDescent="0.2"/>
  <cols>
    <col min="1" max="1" width="62" style="186" customWidth="1"/>
    <col min="2" max="2" width="5.85546875" style="186" bestFit="1" customWidth="1"/>
    <col min="3" max="3" width="6.5703125" style="186" bestFit="1" customWidth="1"/>
    <col min="4" max="4" width="9.42578125" style="186" bestFit="1" customWidth="1"/>
    <col min="5" max="5" width="12" style="253" customWidth="1"/>
    <col min="6" max="16384" width="9.140625" style="186"/>
  </cols>
  <sheetData>
    <row r="2" spans="1:8" ht="14.25" x14ac:dyDescent="0.2">
      <c r="A2" s="481" t="s">
        <v>327</v>
      </c>
      <c r="B2" s="481"/>
      <c r="C2" s="481"/>
      <c r="D2" s="481"/>
      <c r="E2" s="481"/>
    </row>
    <row r="3" spans="1:8" ht="14.25" x14ac:dyDescent="0.2">
      <c r="A3" s="481" t="s">
        <v>333</v>
      </c>
      <c r="B3" s="481"/>
      <c r="C3" s="481"/>
      <c r="D3" s="481"/>
      <c r="E3" s="481"/>
    </row>
    <row r="4" spans="1:8" ht="35.25" customHeight="1" x14ac:dyDescent="0.2">
      <c r="A4" s="482" t="s">
        <v>536</v>
      </c>
      <c r="B4" s="482"/>
      <c r="C4" s="482"/>
      <c r="D4" s="482"/>
      <c r="E4" s="482"/>
    </row>
    <row r="5" spans="1:8" ht="15" x14ac:dyDescent="0.2">
      <c r="A5" s="483" t="s">
        <v>540</v>
      </c>
      <c r="B5" s="483"/>
      <c r="C5" s="483"/>
      <c r="D5" s="483"/>
      <c r="E5" s="483"/>
    </row>
    <row r="6" spans="1:8" ht="15" x14ac:dyDescent="0.2">
      <c r="A6" s="483"/>
      <c r="B6" s="483"/>
      <c r="C6" s="483"/>
      <c r="D6" s="483"/>
      <c r="E6" s="483"/>
    </row>
    <row r="7" spans="1:8" ht="12.75" customHeight="1" x14ac:dyDescent="0.2">
      <c r="A7" s="479" t="s">
        <v>524</v>
      </c>
      <c r="B7" s="479"/>
      <c r="C7" s="479"/>
      <c r="D7" s="479"/>
      <c r="E7" s="479"/>
    </row>
    <row r="8" spans="1:8" x14ac:dyDescent="0.2">
      <c r="A8" s="479"/>
      <c r="B8" s="479"/>
      <c r="C8" s="479"/>
      <c r="D8" s="479"/>
      <c r="E8" s="479"/>
    </row>
    <row r="9" spans="1:8" x14ac:dyDescent="0.2">
      <c r="A9" s="479"/>
      <c r="B9" s="479"/>
      <c r="C9" s="479"/>
      <c r="D9" s="479"/>
      <c r="E9" s="479"/>
    </row>
    <row r="10" spans="1:8" ht="13.5" thickBot="1" x14ac:dyDescent="0.25">
      <c r="A10" s="480" t="s">
        <v>235</v>
      </c>
      <c r="B10" s="480"/>
      <c r="C10" s="480"/>
      <c r="D10" s="480"/>
      <c r="E10" s="480"/>
    </row>
    <row r="11" spans="1:8" x14ac:dyDescent="0.2">
      <c r="A11" s="192" t="s">
        <v>236</v>
      </c>
      <c r="B11" s="193" t="s">
        <v>173</v>
      </c>
      <c r="C11" s="194" t="s">
        <v>329</v>
      </c>
      <c r="D11" s="194" t="s">
        <v>330</v>
      </c>
      <c r="E11" s="258" t="s">
        <v>240</v>
      </c>
      <c r="F11" s="196"/>
    </row>
    <row r="12" spans="1:8" s="245" customFormat="1" ht="28.5" x14ac:dyDescent="0.2">
      <c r="A12" s="214" t="s">
        <v>299</v>
      </c>
      <c r="B12" s="303">
        <v>727</v>
      </c>
      <c r="C12" s="304"/>
      <c r="D12" s="305"/>
      <c r="E12" s="306">
        <f>'Прил №7'!G12</f>
        <v>22771.15</v>
      </c>
      <c r="F12" s="259"/>
      <c r="G12" s="259"/>
      <c r="H12" s="259"/>
    </row>
    <row r="13" spans="1:8" s="245" customFormat="1" ht="15" x14ac:dyDescent="0.2">
      <c r="A13" s="307" t="s">
        <v>227</v>
      </c>
      <c r="B13" s="308" t="s">
        <v>296</v>
      </c>
      <c r="C13" s="309" t="s">
        <v>228</v>
      </c>
      <c r="D13" s="309" t="s">
        <v>241</v>
      </c>
      <c r="E13" s="310">
        <f>'Прил №7'!G13</f>
        <v>11454.6</v>
      </c>
    </row>
    <row r="14" spans="1:8" s="245" customFormat="1" ht="30" x14ac:dyDescent="0.2">
      <c r="A14" s="311" t="s">
        <v>243</v>
      </c>
      <c r="B14" s="308" t="s">
        <v>296</v>
      </c>
      <c r="C14" s="309" t="s">
        <v>228</v>
      </c>
      <c r="D14" s="309" t="s">
        <v>244</v>
      </c>
      <c r="E14" s="310">
        <f>'Прил №7'!G14</f>
        <v>1474.91</v>
      </c>
      <c r="F14" s="254"/>
      <c r="G14" s="254"/>
      <c r="H14" s="254"/>
    </row>
    <row r="15" spans="1:8" s="245" customFormat="1" ht="45" x14ac:dyDescent="0.2">
      <c r="A15" s="311" t="s">
        <v>30</v>
      </c>
      <c r="B15" s="308" t="s">
        <v>296</v>
      </c>
      <c r="C15" s="309" t="s">
        <v>228</v>
      </c>
      <c r="D15" s="309" t="s">
        <v>248</v>
      </c>
      <c r="E15" s="310">
        <f>'Прил №7'!G22</f>
        <v>0</v>
      </c>
    </row>
    <row r="16" spans="1:8" s="245" customFormat="1" ht="45" x14ac:dyDescent="0.2">
      <c r="A16" s="255" t="s">
        <v>10</v>
      </c>
      <c r="B16" s="308" t="s">
        <v>296</v>
      </c>
      <c r="C16" s="256" t="s">
        <v>228</v>
      </c>
      <c r="D16" s="256" t="s">
        <v>229</v>
      </c>
      <c r="E16" s="310">
        <f>'Прил №7'!G29</f>
        <v>9820.1</v>
      </c>
      <c r="F16" s="254"/>
      <c r="G16" s="254"/>
      <c r="H16" s="254"/>
    </row>
    <row r="17" spans="1:8" s="245" customFormat="1" ht="15" x14ac:dyDescent="0.2">
      <c r="A17" s="255" t="s">
        <v>393</v>
      </c>
      <c r="B17" s="308" t="s">
        <v>296</v>
      </c>
      <c r="C17" s="256" t="s">
        <v>228</v>
      </c>
      <c r="D17" s="256" t="s">
        <v>394</v>
      </c>
      <c r="E17" s="310">
        <f>'Прил №7'!G45</f>
        <v>0</v>
      </c>
      <c r="F17" s="254"/>
      <c r="G17" s="254"/>
      <c r="H17" s="254"/>
    </row>
    <row r="18" spans="1:8" s="245" customFormat="1" ht="15" x14ac:dyDescent="0.2">
      <c r="A18" s="255" t="s">
        <v>247</v>
      </c>
      <c r="B18" s="308" t="s">
        <v>296</v>
      </c>
      <c r="C18" s="256" t="s">
        <v>228</v>
      </c>
      <c r="D18" s="256" t="s">
        <v>234</v>
      </c>
      <c r="E18" s="310">
        <f>'Прил №7'!G48</f>
        <v>159.59</v>
      </c>
      <c r="F18" s="254"/>
      <c r="G18" s="414"/>
      <c r="H18" s="254"/>
    </row>
    <row r="19" spans="1:8" s="245" customFormat="1" ht="15" x14ac:dyDescent="0.2">
      <c r="A19" s="255" t="s">
        <v>254</v>
      </c>
      <c r="B19" s="308" t="s">
        <v>296</v>
      </c>
      <c r="C19" s="256" t="s">
        <v>244</v>
      </c>
      <c r="D19" s="256" t="s">
        <v>241</v>
      </c>
      <c r="E19" s="310">
        <f>'Прил №7'!G54</f>
        <v>137.30000000000001</v>
      </c>
    </row>
    <row r="20" spans="1:8" s="245" customFormat="1" ht="15" x14ac:dyDescent="0.2">
      <c r="A20" s="255" t="s">
        <v>252</v>
      </c>
      <c r="B20" s="308" t="s">
        <v>296</v>
      </c>
      <c r="C20" s="256" t="s">
        <v>244</v>
      </c>
      <c r="D20" s="256" t="s">
        <v>248</v>
      </c>
      <c r="E20" s="310">
        <f>'Прил №7'!G55</f>
        <v>137.30000000000001</v>
      </c>
    </row>
    <row r="21" spans="1:8" s="245" customFormat="1" ht="30" x14ac:dyDescent="0.2">
      <c r="A21" s="255" t="s">
        <v>463</v>
      </c>
      <c r="B21" s="308" t="s">
        <v>296</v>
      </c>
      <c r="C21" s="256" t="s">
        <v>248</v>
      </c>
      <c r="D21" s="256" t="s">
        <v>241</v>
      </c>
      <c r="E21" s="310">
        <f>E22</f>
        <v>52</v>
      </c>
    </row>
    <row r="22" spans="1:8" s="245" customFormat="1" ht="15" x14ac:dyDescent="0.2">
      <c r="A22" s="255" t="s">
        <v>464</v>
      </c>
      <c r="B22" s="308" t="s">
        <v>296</v>
      </c>
      <c r="C22" s="256" t="s">
        <v>248</v>
      </c>
      <c r="D22" s="256" t="s">
        <v>419</v>
      </c>
      <c r="E22" s="310">
        <f>'Прил №7'!G64</f>
        <v>52</v>
      </c>
    </row>
    <row r="23" spans="1:8" s="245" customFormat="1" ht="15" x14ac:dyDescent="0.2">
      <c r="A23" s="255" t="s">
        <v>66</v>
      </c>
      <c r="B23" s="308" t="s">
        <v>296</v>
      </c>
      <c r="C23" s="256" t="s">
        <v>229</v>
      </c>
      <c r="D23" s="256" t="s">
        <v>241</v>
      </c>
      <c r="E23" s="310">
        <f>'Прил №7'!G68</f>
        <v>1557.13</v>
      </c>
    </row>
    <row r="24" spans="1:8" s="245" customFormat="1" ht="15" x14ac:dyDescent="0.2">
      <c r="A24" s="257" t="s">
        <v>186</v>
      </c>
      <c r="B24" s="308" t="s">
        <v>296</v>
      </c>
      <c r="C24" s="256" t="s">
        <v>229</v>
      </c>
      <c r="D24" s="256" t="s">
        <v>134</v>
      </c>
      <c r="E24" s="310">
        <f>'Прил №7'!G69</f>
        <v>1557.13</v>
      </c>
    </row>
    <row r="25" spans="1:8" s="245" customFormat="1" ht="0.75" customHeight="1" x14ac:dyDescent="0.2">
      <c r="A25" s="257" t="s">
        <v>64</v>
      </c>
      <c r="B25" s="308" t="s">
        <v>296</v>
      </c>
      <c r="C25" s="256" t="s">
        <v>229</v>
      </c>
      <c r="D25" s="256" t="s">
        <v>246</v>
      </c>
      <c r="E25" s="310">
        <v>0</v>
      </c>
    </row>
    <row r="26" spans="1:8" s="245" customFormat="1" ht="14.25" customHeight="1" x14ac:dyDescent="0.2">
      <c r="A26" s="257" t="s">
        <v>230</v>
      </c>
      <c r="B26" s="308" t="s">
        <v>296</v>
      </c>
      <c r="C26" s="256" t="s">
        <v>231</v>
      </c>
      <c r="D26" s="256" t="s">
        <v>241</v>
      </c>
      <c r="E26" s="310">
        <f>'Прил №7'!G81</f>
        <v>953.11</v>
      </c>
      <c r="F26" s="254"/>
      <c r="G26" s="254"/>
      <c r="H26" s="254"/>
    </row>
    <row r="27" spans="1:8" s="245" customFormat="1" ht="15" hidden="1" x14ac:dyDescent="0.2">
      <c r="A27" s="255" t="s">
        <v>249</v>
      </c>
      <c r="B27" s="308" t="s">
        <v>296</v>
      </c>
      <c r="C27" s="256" t="s">
        <v>231</v>
      </c>
      <c r="D27" s="256" t="s">
        <v>228</v>
      </c>
      <c r="E27" s="310">
        <f>'Прил №7'!G82</f>
        <v>48.73</v>
      </c>
    </row>
    <row r="28" spans="1:8" s="245" customFormat="1" ht="15" hidden="1" x14ac:dyDescent="0.2">
      <c r="A28" s="312" t="s">
        <v>250</v>
      </c>
      <c r="B28" s="308" t="s">
        <v>296</v>
      </c>
      <c r="C28" s="256" t="s">
        <v>231</v>
      </c>
      <c r="D28" s="256" t="s">
        <v>244</v>
      </c>
      <c r="E28" s="310">
        <v>0</v>
      </c>
    </row>
    <row r="29" spans="1:8" s="245" customFormat="1" ht="15" x14ac:dyDescent="0.2">
      <c r="A29" s="312" t="s">
        <v>269</v>
      </c>
      <c r="B29" s="308" t="s">
        <v>296</v>
      </c>
      <c r="C29" s="256" t="s">
        <v>231</v>
      </c>
      <c r="D29" s="256" t="s">
        <v>248</v>
      </c>
      <c r="E29" s="310">
        <f>'Прил №7'!G85</f>
        <v>904.38</v>
      </c>
    </row>
    <row r="30" spans="1:8" s="245" customFormat="1" ht="15" x14ac:dyDescent="0.2">
      <c r="A30" s="255" t="s">
        <v>465</v>
      </c>
      <c r="B30" s="313" t="s">
        <v>296</v>
      </c>
      <c r="C30" s="256" t="s">
        <v>232</v>
      </c>
      <c r="D30" s="256" t="s">
        <v>241</v>
      </c>
      <c r="E30" s="310">
        <f>'Прил №7'!G101</f>
        <v>8462.1200000000008</v>
      </c>
    </row>
    <row r="31" spans="1:8" s="245" customFormat="1" ht="15" x14ac:dyDescent="0.2">
      <c r="A31" s="255" t="s">
        <v>251</v>
      </c>
      <c r="B31" s="314" t="s">
        <v>296</v>
      </c>
      <c r="C31" s="256" t="s">
        <v>232</v>
      </c>
      <c r="D31" s="256" t="s">
        <v>228</v>
      </c>
      <c r="E31" s="310">
        <f>'Прил №7'!G102</f>
        <v>8462.1200000000008</v>
      </c>
    </row>
    <row r="32" spans="1:8" s="245" customFormat="1" ht="30" x14ac:dyDescent="0.2">
      <c r="A32" s="255" t="s">
        <v>181</v>
      </c>
      <c r="B32" s="314" t="s">
        <v>296</v>
      </c>
      <c r="C32" s="256" t="s">
        <v>180</v>
      </c>
      <c r="D32" s="256" t="s">
        <v>241</v>
      </c>
      <c r="E32" s="361">
        <f>'Прил №7'!G125</f>
        <v>0</v>
      </c>
    </row>
    <row r="33" spans="1:8" s="245" customFormat="1" ht="30" x14ac:dyDescent="0.2">
      <c r="A33" s="255" t="s">
        <v>182</v>
      </c>
      <c r="B33" s="314" t="s">
        <v>296</v>
      </c>
      <c r="C33" s="256" t="s">
        <v>180</v>
      </c>
      <c r="D33" s="256" t="s">
        <v>228</v>
      </c>
      <c r="E33" s="361">
        <f>'Прил №7'!G131</f>
        <v>0</v>
      </c>
    </row>
    <row r="34" spans="1:8" s="245" customFormat="1" ht="45" x14ac:dyDescent="0.2">
      <c r="A34" s="255" t="s">
        <v>128</v>
      </c>
      <c r="B34" s="308" t="s">
        <v>296</v>
      </c>
      <c r="C34" s="256" t="s">
        <v>9</v>
      </c>
      <c r="D34" s="256" t="s">
        <v>241</v>
      </c>
      <c r="E34" s="310">
        <f>'Прил №7'!G132</f>
        <v>154.88999999999999</v>
      </c>
      <c r="F34" s="254"/>
      <c r="G34" s="254"/>
      <c r="H34" s="254"/>
    </row>
    <row r="35" spans="1:8" s="245" customFormat="1" ht="15" x14ac:dyDescent="0.2">
      <c r="A35" s="255" t="s">
        <v>129</v>
      </c>
      <c r="B35" s="308" t="s">
        <v>296</v>
      </c>
      <c r="C35" s="256" t="s">
        <v>9</v>
      </c>
      <c r="D35" s="256" t="s">
        <v>248</v>
      </c>
      <c r="E35" s="310">
        <f>'Прил №7'!G133</f>
        <v>154.88999999999999</v>
      </c>
    </row>
    <row r="36" spans="1:8" x14ac:dyDescent="0.2">
      <c r="B36" s="229"/>
    </row>
    <row r="37" spans="1:8" x14ac:dyDescent="0.2">
      <c r="B37" s="230"/>
    </row>
    <row r="38" spans="1:8" x14ac:dyDescent="0.2">
      <c r="B38" s="226"/>
    </row>
    <row r="39" spans="1:8" x14ac:dyDescent="0.2">
      <c r="B39" s="226"/>
    </row>
    <row r="40" spans="1:8" x14ac:dyDescent="0.2">
      <c r="B40" s="226"/>
    </row>
    <row r="41" spans="1:8" x14ac:dyDescent="0.2">
      <c r="B41" s="226"/>
    </row>
    <row r="42" spans="1:8" x14ac:dyDescent="0.2">
      <c r="B42" s="226"/>
    </row>
  </sheetData>
  <autoFilter ref="A1:E43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view="pageBreakPreview" topLeftCell="A19" zoomScaleSheetLayoutView="100" workbookViewId="0">
      <selection activeCell="A5" sqref="A5:F5"/>
    </sheetView>
  </sheetViews>
  <sheetFormatPr defaultRowHeight="12.75" x14ac:dyDescent="0.2"/>
  <cols>
    <col min="1" max="1" width="62" style="186" customWidth="1"/>
    <col min="2" max="2" width="5.85546875" style="186" bestFit="1" customWidth="1"/>
    <col min="3" max="3" width="6.5703125" style="186" bestFit="1" customWidth="1"/>
    <col min="4" max="4" width="9.42578125" style="186" bestFit="1" customWidth="1"/>
    <col min="5" max="5" width="15" style="186" customWidth="1"/>
    <col min="6" max="6" width="12.7109375" style="253" customWidth="1"/>
    <col min="7" max="16384" width="9.140625" style="186"/>
  </cols>
  <sheetData>
    <row r="1" spans="1:8" x14ac:dyDescent="0.2">
      <c r="A1" s="333"/>
      <c r="B1" s="333"/>
      <c r="C1" s="333"/>
      <c r="D1" s="333"/>
      <c r="E1" s="333"/>
      <c r="F1" s="334"/>
    </row>
    <row r="2" spans="1:8" ht="14.25" x14ac:dyDescent="0.2">
      <c r="A2" s="486" t="s">
        <v>321</v>
      </c>
      <c r="B2" s="486"/>
      <c r="C2" s="486"/>
      <c r="D2" s="486"/>
      <c r="E2" s="486"/>
      <c r="F2" s="486"/>
    </row>
    <row r="3" spans="1:8" ht="14.25" x14ac:dyDescent="0.2">
      <c r="A3" s="486" t="s">
        <v>333</v>
      </c>
      <c r="B3" s="486"/>
      <c r="C3" s="486"/>
      <c r="D3" s="486"/>
      <c r="E3" s="486"/>
      <c r="F3" s="486"/>
    </row>
    <row r="4" spans="1:8" ht="39.75" customHeight="1" x14ac:dyDescent="0.2">
      <c r="A4" s="418"/>
      <c r="B4" s="488" t="s">
        <v>537</v>
      </c>
      <c r="C4" s="488"/>
      <c r="D4" s="488"/>
      <c r="E4" s="488"/>
      <c r="F4" s="488"/>
    </row>
    <row r="5" spans="1:8" ht="15" x14ac:dyDescent="0.2">
      <c r="A5" s="487" t="s">
        <v>540</v>
      </c>
      <c r="B5" s="487"/>
      <c r="C5" s="487"/>
      <c r="D5" s="487"/>
      <c r="E5" s="487"/>
      <c r="F5" s="487"/>
    </row>
    <row r="6" spans="1:8" ht="15" x14ac:dyDescent="0.2">
      <c r="A6" s="487"/>
      <c r="B6" s="487"/>
      <c r="C6" s="487"/>
      <c r="D6" s="487"/>
      <c r="E6" s="487"/>
      <c r="F6" s="487"/>
    </row>
    <row r="7" spans="1:8" ht="12.75" customHeight="1" x14ac:dyDescent="0.2">
      <c r="A7" s="484" t="s">
        <v>525</v>
      </c>
      <c r="B7" s="484"/>
      <c r="C7" s="484"/>
      <c r="D7" s="484"/>
      <c r="E7" s="484"/>
      <c r="F7" s="484"/>
    </row>
    <row r="8" spans="1:8" x14ac:dyDescent="0.2">
      <c r="A8" s="484"/>
      <c r="B8" s="484"/>
      <c r="C8" s="484"/>
      <c r="D8" s="484"/>
      <c r="E8" s="484"/>
      <c r="F8" s="484"/>
    </row>
    <row r="9" spans="1:8" x14ac:dyDescent="0.2">
      <c r="A9" s="484"/>
      <c r="B9" s="484"/>
      <c r="C9" s="484"/>
      <c r="D9" s="484"/>
      <c r="E9" s="484"/>
      <c r="F9" s="484"/>
    </row>
    <row r="10" spans="1:8" ht="13.5" thickBot="1" x14ac:dyDescent="0.25">
      <c r="A10" s="485" t="s">
        <v>235</v>
      </c>
      <c r="B10" s="485"/>
      <c r="C10" s="485"/>
      <c r="D10" s="485"/>
      <c r="E10" s="485"/>
      <c r="F10" s="485"/>
    </row>
    <row r="11" spans="1:8" x14ac:dyDescent="0.2">
      <c r="A11" s="335" t="s">
        <v>236</v>
      </c>
      <c r="B11" s="336" t="s">
        <v>173</v>
      </c>
      <c r="C11" s="336" t="s">
        <v>329</v>
      </c>
      <c r="D11" s="336" t="s">
        <v>330</v>
      </c>
      <c r="E11" s="337" t="s">
        <v>240</v>
      </c>
      <c r="F11" s="337" t="s">
        <v>240</v>
      </c>
    </row>
    <row r="12" spans="1:8" x14ac:dyDescent="0.2">
      <c r="A12" s="354"/>
      <c r="B12" s="354"/>
      <c r="C12" s="354"/>
      <c r="D12" s="354"/>
      <c r="E12" s="355" t="s">
        <v>480</v>
      </c>
      <c r="F12" s="355" t="s">
        <v>508</v>
      </c>
    </row>
    <row r="13" spans="1:8" s="245" customFormat="1" ht="28.5" x14ac:dyDescent="0.2">
      <c r="A13" s="338" t="s">
        <v>299</v>
      </c>
      <c r="B13" s="339">
        <v>727</v>
      </c>
      <c r="C13" s="340"/>
      <c r="D13" s="341"/>
      <c r="E13" s="342">
        <f>E14+E20+E24+E27+E31+E35+E37+E33+E22</f>
        <v>20369.84</v>
      </c>
      <c r="F13" s="342">
        <f>F14+F20+F24+F27+F31+F35+F37+F33+F22</f>
        <v>19971.810000000001</v>
      </c>
      <c r="G13" s="259"/>
      <c r="H13" s="259"/>
    </row>
    <row r="14" spans="1:8" s="245" customFormat="1" ht="15" x14ac:dyDescent="0.2">
      <c r="A14" s="343" t="s">
        <v>227</v>
      </c>
      <c r="B14" s="344" t="s">
        <v>296</v>
      </c>
      <c r="C14" s="345" t="s">
        <v>228</v>
      </c>
      <c r="D14" s="345" t="s">
        <v>241</v>
      </c>
      <c r="E14" s="346">
        <f>'Прил №8'!G14</f>
        <v>9960.9500000000007</v>
      </c>
      <c r="F14" s="346">
        <f>'Прил №8'!H14</f>
        <v>9967.0300000000007</v>
      </c>
      <c r="H14" s="414"/>
    </row>
    <row r="15" spans="1:8" s="245" customFormat="1" ht="30" x14ac:dyDescent="0.2">
      <c r="A15" s="347" t="s">
        <v>243</v>
      </c>
      <c r="B15" s="344" t="s">
        <v>296</v>
      </c>
      <c r="C15" s="345" t="s">
        <v>228</v>
      </c>
      <c r="D15" s="345" t="s">
        <v>244</v>
      </c>
      <c r="E15" s="346">
        <f>'Прил №8'!G15</f>
        <v>1474.91</v>
      </c>
      <c r="F15" s="346">
        <f>'Прил №8'!H15</f>
        <v>1474.91</v>
      </c>
      <c r="G15" s="254"/>
      <c r="H15" s="254"/>
    </row>
    <row r="16" spans="1:8" s="245" customFormat="1" ht="45" x14ac:dyDescent="0.2">
      <c r="A16" s="347" t="s">
        <v>30</v>
      </c>
      <c r="B16" s="344" t="s">
        <v>296</v>
      </c>
      <c r="C16" s="345" t="s">
        <v>228</v>
      </c>
      <c r="D16" s="345" t="s">
        <v>248</v>
      </c>
      <c r="E16" s="346">
        <f>'Прил №8'!G22</f>
        <v>0</v>
      </c>
      <c r="F16" s="346">
        <f>'Прил №8'!H22</f>
        <v>0</v>
      </c>
    </row>
    <row r="17" spans="1:8" s="245" customFormat="1" ht="45" x14ac:dyDescent="0.2">
      <c r="A17" s="348" t="s">
        <v>10</v>
      </c>
      <c r="B17" s="344" t="s">
        <v>296</v>
      </c>
      <c r="C17" s="349" t="s">
        <v>228</v>
      </c>
      <c r="D17" s="349" t="s">
        <v>229</v>
      </c>
      <c r="E17" s="346">
        <f>'Прил №8'!G29</f>
        <v>8321.7000000000007</v>
      </c>
      <c r="F17" s="346">
        <f>'Прил №8'!H29</f>
        <v>8321.7000000000007</v>
      </c>
      <c r="G17" s="254"/>
      <c r="H17" s="254"/>
    </row>
    <row r="18" spans="1:8" s="245" customFormat="1" ht="15" x14ac:dyDescent="0.2">
      <c r="A18" s="255" t="s">
        <v>393</v>
      </c>
      <c r="B18" s="308" t="s">
        <v>296</v>
      </c>
      <c r="C18" s="256" t="s">
        <v>228</v>
      </c>
      <c r="D18" s="256" t="s">
        <v>394</v>
      </c>
      <c r="E18" s="310">
        <v>0</v>
      </c>
      <c r="F18" s="310">
        <f>'Прил №8'!H45</f>
        <v>0</v>
      </c>
      <c r="G18" s="254"/>
      <c r="H18" s="254"/>
    </row>
    <row r="19" spans="1:8" s="245" customFormat="1" ht="15" x14ac:dyDescent="0.2">
      <c r="A19" s="348" t="s">
        <v>247</v>
      </c>
      <c r="B19" s="344" t="s">
        <v>296</v>
      </c>
      <c r="C19" s="349" t="s">
        <v>228</v>
      </c>
      <c r="D19" s="349" t="s">
        <v>234</v>
      </c>
      <c r="E19" s="346">
        <f>'Прил №8'!G48</f>
        <v>164.34</v>
      </c>
      <c r="F19" s="346">
        <f>'Прил №8'!H48</f>
        <v>170.42</v>
      </c>
      <c r="G19" s="254"/>
      <c r="H19" s="254"/>
    </row>
    <row r="20" spans="1:8" s="245" customFormat="1" ht="15" x14ac:dyDescent="0.2">
      <c r="A20" s="348" t="s">
        <v>254</v>
      </c>
      <c r="B20" s="344" t="s">
        <v>296</v>
      </c>
      <c r="C20" s="349" t="s">
        <v>244</v>
      </c>
      <c r="D20" s="349" t="s">
        <v>241</v>
      </c>
      <c r="E20" s="346">
        <f>'Прил №8'!G54</f>
        <v>138.80000000000001</v>
      </c>
      <c r="F20" s="346">
        <f>'Прил №8'!H54</f>
        <v>144.5</v>
      </c>
    </row>
    <row r="21" spans="1:8" s="245" customFormat="1" ht="15" x14ac:dyDescent="0.2">
      <c r="A21" s="348" t="s">
        <v>252</v>
      </c>
      <c r="B21" s="344" t="s">
        <v>296</v>
      </c>
      <c r="C21" s="349" t="s">
        <v>244</v>
      </c>
      <c r="D21" s="349" t="s">
        <v>248</v>
      </c>
      <c r="E21" s="346">
        <f>'Прил №8'!G55</f>
        <v>138.80000000000001</v>
      </c>
      <c r="F21" s="346">
        <f>'Прил №8'!H55</f>
        <v>144.5</v>
      </c>
    </row>
    <row r="22" spans="1:8" s="245" customFormat="1" ht="30" x14ac:dyDescent="0.2">
      <c r="A22" s="255" t="s">
        <v>463</v>
      </c>
      <c r="B22" s="308" t="s">
        <v>296</v>
      </c>
      <c r="C22" s="256" t="s">
        <v>248</v>
      </c>
      <c r="D22" s="256" t="s">
        <v>241</v>
      </c>
      <c r="E22" s="346">
        <f>E23</f>
        <v>32</v>
      </c>
      <c r="F22" s="346">
        <f>F23</f>
        <v>32</v>
      </c>
    </row>
    <row r="23" spans="1:8" s="245" customFormat="1" ht="15" x14ac:dyDescent="0.2">
      <c r="A23" s="255" t="s">
        <v>464</v>
      </c>
      <c r="B23" s="308" t="s">
        <v>296</v>
      </c>
      <c r="C23" s="256" t="s">
        <v>248</v>
      </c>
      <c r="D23" s="256" t="s">
        <v>419</v>
      </c>
      <c r="E23" s="346">
        <f>'Прил №8'!G64</f>
        <v>32</v>
      </c>
      <c r="F23" s="346">
        <f>'Прил №8'!H64</f>
        <v>32</v>
      </c>
    </row>
    <row r="24" spans="1:8" s="245" customFormat="1" ht="15" x14ac:dyDescent="0.2">
      <c r="A24" s="348" t="s">
        <v>66</v>
      </c>
      <c r="B24" s="344" t="s">
        <v>296</v>
      </c>
      <c r="C24" s="349" t="s">
        <v>229</v>
      </c>
      <c r="D24" s="349" t="s">
        <v>241</v>
      </c>
      <c r="E24" s="346">
        <f>'Прил №8'!G68</f>
        <v>1620.41</v>
      </c>
      <c r="F24" s="346">
        <f>'Прил №8'!H68</f>
        <v>1724.91</v>
      </c>
    </row>
    <row r="25" spans="1:8" s="245" customFormat="1" ht="15" x14ac:dyDescent="0.2">
      <c r="A25" s="350" t="s">
        <v>186</v>
      </c>
      <c r="B25" s="344" t="s">
        <v>296</v>
      </c>
      <c r="C25" s="349" t="s">
        <v>229</v>
      </c>
      <c r="D25" s="349" t="s">
        <v>134</v>
      </c>
      <c r="E25" s="346">
        <f>'Прил №8'!G69</f>
        <v>1620.41</v>
      </c>
      <c r="F25" s="346">
        <f>'Прил №8'!H69</f>
        <v>1724.91</v>
      </c>
    </row>
    <row r="26" spans="1:8" s="245" customFormat="1" ht="0.75" customHeight="1" x14ac:dyDescent="0.2">
      <c r="A26" s="350" t="s">
        <v>64</v>
      </c>
      <c r="B26" s="344" t="s">
        <v>296</v>
      </c>
      <c r="C26" s="349" t="s">
        <v>229</v>
      </c>
      <c r="D26" s="349" t="s">
        <v>246</v>
      </c>
      <c r="E26" s="346" t="str">
        <f>'Прил №7'!F75</f>
        <v>000</v>
      </c>
      <c r="F26" s="346">
        <v>0</v>
      </c>
    </row>
    <row r="27" spans="1:8" s="245" customFormat="1" ht="15" x14ac:dyDescent="0.2">
      <c r="A27" s="350" t="s">
        <v>230</v>
      </c>
      <c r="B27" s="344" t="s">
        <v>296</v>
      </c>
      <c r="C27" s="349" t="s">
        <v>231</v>
      </c>
      <c r="D27" s="349" t="s">
        <v>241</v>
      </c>
      <c r="E27" s="346">
        <f>'Прил №8'!G81</f>
        <v>702.07</v>
      </c>
      <c r="F27" s="346">
        <f>'Прил №8'!H81</f>
        <v>702.07</v>
      </c>
      <c r="G27" s="254"/>
      <c r="H27" s="254"/>
    </row>
    <row r="28" spans="1:8" s="245" customFormat="1" ht="0.75" customHeight="1" x14ac:dyDescent="0.2">
      <c r="A28" s="348" t="s">
        <v>249</v>
      </c>
      <c r="B28" s="344" t="s">
        <v>296</v>
      </c>
      <c r="C28" s="349" t="s">
        <v>231</v>
      </c>
      <c r="D28" s="349" t="s">
        <v>228</v>
      </c>
      <c r="E28" s="346" t="str">
        <f>'Прил №7'!F82</f>
        <v>000</v>
      </c>
      <c r="F28" s="346">
        <f>'Прил №7'!G82</f>
        <v>48.73</v>
      </c>
    </row>
    <row r="29" spans="1:8" s="245" customFormat="1" ht="15" hidden="1" x14ac:dyDescent="0.2">
      <c r="A29" s="351" t="s">
        <v>250</v>
      </c>
      <c r="B29" s="344" t="s">
        <v>296</v>
      </c>
      <c r="C29" s="349" t="s">
        <v>231</v>
      </c>
      <c r="D29" s="349" t="s">
        <v>244</v>
      </c>
      <c r="E29" s="346" t="e">
        <f>'Прил №7'!#REF!</f>
        <v>#REF!</v>
      </c>
      <c r="F29" s="346">
        <v>0</v>
      </c>
    </row>
    <row r="30" spans="1:8" s="245" customFormat="1" ht="15" x14ac:dyDescent="0.2">
      <c r="A30" s="351" t="s">
        <v>269</v>
      </c>
      <c r="B30" s="344" t="s">
        <v>296</v>
      </c>
      <c r="C30" s="349" t="s">
        <v>231</v>
      </c>
      <c r="D30" s="349" t="s">
        <v>248</v>
      </c>
      <c r="E30" s="346">
        <f>'Прил №8'!G94</f>
        <v>702.07</v>
      </c>
      <c r="F30" s="346">
        <f>'Прил №8'!H94</f>
        <v>702.07</v>
      </c>
    </row>
    <row r="31" spans="1:8" s="245" customFormat="1" ht="15" x14ac:dyDescent="0.2">
      <c r="A31" s="348" t="s">
        <v>461</v>
      </c>
      <c r="B31" s="352" t="s">
        <v>296</v>
      </c>
      <c r="C31" s="349" t="s">
        <v>232</v>
      </c>
      <c r="D31" s="349" t="s">
        <v>241</v>
      </c>
      <c r="E31" s="346">
        <f>'Прил №8'!G109</f>
        <v>7915.61</v>
      </c>
      <c r="F31" s="346">
        <f>'Прил №8'!H109</f>
        <v>7401.3</v>
      </c>
    </row>
    <row r="32" spans="1:8" s="245" customFormat="1" ht="15" x14ac:dyDescent="0.2">
      <c r="A32" s="348" t="s">
        <v>251</v>
      </c>
      <c r="B32" s="353" t="s">
        <v>296</v>
      </c>
      <c r="C32" s="349" t="s">
        <v>232</v>
      </c>
      <c r="D32" s="349" t="s">
        <v>228</v>
      </c>
      <c r="E32" s="346">
        <f>'Прил №8'!G110</f>
        <v>7915.61</v>
      </c>
      <c r="F32" s="346">
        <f>'Прил №8'!H110</f>
        <v>7401.3</v>
      </c>
    </row>
    <row r="33" spans="1:8" s="245" customFormat="1" ht="15" x14ac:dyDescent="0.2">
      <c r="A33" s="348" t="s">
        <v>418</v>
      </c>
      <c r="B33" s="353" t="s">
        <v>296</v>
      </c>
      <c r="C33" s="349" t="s">
        <v>419</v>
      </c>
      <c r="D33" s="349" t="s">
        <v>241</v>
      </c>
      <c r="E33" s="346">
        <f>'Прил №8'!G127</f>
        <v>0</v>
      </c>
      <c r="F33" s="346">
        <v>0</v>
      </c>
    </row>
    <row r="34" spans="1:8" s="245" customFormat="1" ht="15" x14ac:dyDescent="0.2">
      <c r="A34" s="348" t="s">
        <v>435</v>
      </c>
      <c r="B34" s="353" t="s">
        <v>296</v>
      </c>
      <c r="C34" s="349" t="s">
        <v>419</v>
      </c>
      <c r="D34" s="349" t="s">
        <v>420</v>
      </c>
      <c r="E34" s="346">
        <f>'Прил №8'!G130</f>
        <v>0</v>
      </c>
      <c r="F34" s="346"/>
    </row>
    <row r="35" spans="1:8" s="245" customFormat="1" ht="30" x14ac:dyDescent="0.2">
      <c r="A35" s="348" t="s">
        <v>181</v>
      </c>
      <c r="B35" s="353" t="s">
        <v>296</v>
      </c>
      <c r="C35" s="349" t="s">
        <v>180</v>
      </c>
      <c r="D35" s="349" t="s">
        <v>241</v>
      </c>
      <c r="E35" s="346">
        <f>'Прил №8'!G133</f>
        <v>0</v>
      </c>
      <c r="F35" s="346">
        <f>'Прил №8'!H133</f>
        <v>0</v>
      </c>
    </row>
    <row r="36" spans="1:8" s="245" customFormat="1" ht="30" x14ac:dyDescent="0.2">
      <c r="A36" s="348" t="s">
        <v>182</v>
      </c>
      <c r="B36" s="353" t="s">
        <v>296</v>
      </c>
      <c r="C36" s="349" t="s">
        <v>180</v>
      </c>
      <c r="D36" s="349" t="s">
        <v>228</v>
      </c>
      <c r="E36" s="346">
        <f>'Прил №8'!G134</f>
        <v>0</v>
      </c>
      <c r="F36" s="346">
        <f>'Прил №8'!H134</f>
        <v>0</v>
      </c>
    </row>
    <row r="37" spans="1:8" s="245" customFormat="1" ht="45" x14ac:dyDescent="0.2">
      <c r="A37" s="348" t="s">
        <v>128</v>
      </c>
      <c r="B37" s="344" t="s">
        <v>296</v>
      </c>
      <c r="C37" s="349" t="s">
        <v>9</v>
      </c>
      <c r="D37" s="349" t="s">
        <v>241</v>
      </c>
      <c r="E37" s="346">
        <f>'Прил №8'!G140</f>
        <v>0</v>
      </c>
      <c r="F37" s="346">
        <f>'Прил №8'!H140</f>
        <v>0</v>
      </c>
      <c r="G37" s="254"/>
      <c r="H37" s="254"/>
    </row>
    <row r="38" spans="1:8" s="245" customFormat="1" ht="15" x14ac:dyDescent="0.2">
      <c r="A38" s="348" t="s">
        <v>129</v>
      </c>
      <c r="B38" s="344" t="s">
        <v>296</v>
      </c>
      <c r="C38" s="349" t="s">
        <v>9</v>
      </c>
      <c r="D38" s="349" t="s">
        <v>248</v>
      </c>
      <c r="E38" s="346">
        <f>'Прил №8'!G141</f>
        <v>0</v>
      </c>
      <c r="F38" s="346">
        <f>'Прил №8'!H141</f>
        <v>0</v>
      </c>
    </row>
    <row r="39" spans="1:8" x14ac:dyDescent="0.2">
      <c r="B39" s="229"/>
    </row>
    <row r="40" spans="1:8" x14ac:dyDescent="0.2">
      <c r="B40" s="230"/>
    </row>
    <row r="41" spans="1:8" x14ac:dyDescent="0.2">
      <c r="B41" s="226"/>
    </row>
    <row r="42" spans="1:8" x14ac:dyDescent="0.2">
      <c r="B42" s="226"/>
    </row>
    <row r="43" spans="1:8" x14ac:dyDescent="0.2">
      <c r="B43" s="226"/>
    </row>
    <row r="44" spans="1:8" x14ac:dyDescent="0.2">
      <c r="B44" s="226"/>
    </row>
    <row r="45" spans="1:8" x14ac:dyDescent="0.2">
      <c r="B45" s="226"/>
    </row>
  </sheetData>
  <autoFilter ref="A1:F46"/>
  <mergeCells count="8">
    <mergeCell ref="A9:F9"/>
    <mergeCell ref="A10:F10"/>
    <mergeCell ref="A2:F2"/>
    <mergeCell ref="A3:F3"/>
    <mergeCell ref="A5:F5"/>
    <mergeCell ref="A6:F6"/>
    <mergeCell ref="A7:F8"/>
    <mergeCell ref="B4:F4"/>
  </mergeCells>
  <pageMargins left="0.59" right="0.19" top="0.28000000000000003" bottom="0.39" header="0.17" footer="0.17"/>
  <pageSetup paperSize="9" scale="87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47"/>
  <sheetViews>
    <sheetView topLeftCell="A10" workbookViewId="0">
      <selection activeCell="A5" sqref="A5:G5"/>
    </sheetView>
  </sheetViews>
  <sheetFormatPr defaultRowHeight="12.75" x14ac:dyDescent="0.2"/>
  <cols>
    <col min="1" max="1" width="46.5703125" style="195" bestFit="1" customWidth="1"/>
    <col min="2" max="2" width="5.85546875" style="186" bestFit="1" customWidth="1"/>
    <col min="3" max="3" width="3.5703125" style="186" bestFit="1" customWidth="1"/>
    <col min="4" max="4" width="4.42578125" style="186" bestFit="1" customWidth="1"/>
    <col min="5" max="5" width="16.140625" style="186" customWidth="1"/>
    <col min="6" max="6" width="4.5703125" style="186" bestFit="1" customWidth="1"/>
    <col min="7" max="7" width="14.85546875" style="250" customWidth="1"/>
    <col min="8" max="8" width="11.85546875" style="186" customWidth="1"/>
    <col min="9" max="9" width="10.5703125" style="186" bestFit="1" customWidth="1"/>
    <col min="10" max="16384" width="9.140625" style="186"/>
  </cols>
  <sheetData>
    <row r="2" spans="1:13" ht="15" x14ac:dyDescent="0.2">
      <c r="A2" s="268"/>
      <c r="B2" s="267"/>
      <c r="C2" s="481" t="s">
        <v>383</v>
      </c>
      <c r="D2" s="481"/>
      <c r="E2" s="481"/>
      <c r="F2" s="481"/>
      <c r="G2" s="481"/>
    </row>
    <row r="3" spans="1:13" ht="14.25" x14ac:dyDescent="0.2">
      <c r="A3" s="481" t="s">
        <v>332</v>
      </c>
      <c r="B3" s="481"/>
      <c r="C3" s="481"/>
      <c r="D3" s="481"/>
      <c r="E3" s="481"/>
      <c r="F3" s="481"/>
      <c r="G3" s="481"/>
    </row>
    <row r="4" spans="1:13" ht="36" customHeight="1" x14ac:dyDescent="0.2">
      <c r="A4" s="482" t="s">
        <v>538</v>
      </c>
      <c r="B4" s="482"/>
      <c r="C4" s="482"/>
      <c r="D4" s="482"/>
      <c r="E4" s="482"/>
      <c r="F4" s="482"/>
      <c r="G4" s="482"/>
    </row>
    <row r="5" spans="1:13" ht="15" x14ac:dyDescent="0.2">
      <c r="A5" s="483" t="s">
        <v>540</v>
      </c>
      <c r="B5" s="483"/>
      <c r="C5" s="483"/>
      <c r="D5" s="483"/>
      <c r="E5" s="483"/>
      <c r="F5" s="483"/>
      <c r="G5" s="483"/>
    </row>
    <row r="6" spans="1:13" ht="6.75" customHeight="1" x14ac:dyDescent="0.2">
      <c r="A6" s="268"/>
      <c r="B6" s="267"/>
      <c r="C6" s="267"/>
      <c r="D6" s="267"/>
      <c r="E6" s="267"/>
      <c r="F6" s="267"/>
      <c r="G6" s="249"/>
    </row>
    <row r="7" spans="1:13" x14ac:dyDescent="0.2">
      <c r="A7" s="479" t="s">
        <v>523</v>
      </c>
      <c r="B7" s="479"/>
      <c r="C7" s="479"/>
      <c r="D7" s="479"/>
      <c r="E7" s="479"/>
      <c r="F7" s="479"/>
      <c r="G7" s="479"/>
    </row>
    <row r="8" spans="1:13" x14ac:dyDescent="0.2">
      <c r="A8" s="479"/>
      <c r="B8" s="479"/>
      <c r="C8" s="479"/>
      <c r="D8" s="479"/>
      <c r="E8" s="479"/>
      <c r="F8" s="479"/>
      <c r="G8" s="479"/>
    </row>
    <row r="9" spans="1:13" ht="5.25" customHeight="1" x14ac:dyDescent="0.2">
      <c r="A9" s="479"/>
      <c r="B9" s="479"/>
      <c r="C9" s="479"/>
      <c r="D9" s="479"/>
      <c r="E9" s="479"/>
      <c r="F9" s="479"/>
      <c r="G9" s="479"/>
    </row>
    <row r="10" spans="1:13" ht="13.5" thickBot="1" x14ac:dyDescent="0.25">
      <c r="A10" s="187"/>
      <c r="B10" s="189"/>
      <c r="C10" s="190"/>
      <c r="D10" s="189"/>
      <c r="E10" s="189"/>
      <c r="F10" s="189"/>
      <c r="G10" s="250" t="s">
        <v>235</v>
      </c>
    </row>
    <row r="11" spans="1:13" x14ac:dyDescent="0.2">
      <c r="A11" s="269" t="s">
        <v>236</v>
      </c>
      <c r="B11" s="193" t="s">
        <v>173</v>
      </c>
      <c r="C11" s="193" t="s">
        <v>226</v>
      </c>
      <c r="D11" s="193" t="s">
        <v>237</v>
      </c>
      <c r="E11" s="193" t="s">
        <v>238</v>
      </c>
      <c r="F11" s="193" t="s">
        <v>239</v>
      </c>
      <c r="G11" s="276" t="s">
        <v>240</v>
      </c>
      <c r="H11" s="195"/>
      <c r="J11" s="196"/>
    </row>
    <row r="12" spans="1:13" ht="31.5" x14ac:dyDescent="0.2">
      <c r="A12" s="197" t="s">
        <v>299</v>
      </c>
      <c r="B12" s="246">
        <v>727</v>
      </c>
      <c r="C12" s="198"/>
      <c r="D12" s="199"/>
      <c r="E12" s="199"/>
      <c r="F12" s="199"/>
      <c r="G12" s="277">
        <f>G13+G54+G68+G81+G101+G132+G125+G119+G63+G98</f>
        <v>22771.15</v>
      </c>
      <c r="H12" s="188"/>
      <c r="J12" s="200"/>
      <c r="K12" s="200"/>
      <c r="L12" s="429"/>
      <c r="M12" s="429"/>
    </row>
    <row r="13" spans="1:13" ht="15.75" x14ac:dyDescent="0.2">
      <c r="A13" s="270" t="s">
        <v>227</v>
      </c>
      <c r="B13" s="236" t="s">
        <v>296</v>
      </c>
      <c r="C13" s="213" t="s">
        <v>228</v>
      </c>
      <c r="D13" s="213" t="s">
        <v>241</v>
      </c>
      <c r="E13" s="213" t="s">
        <v>335</v>
      </c>
      <c r="F13" s="213" t="s">
        <v>242</v>
      </c>
      <c r="G13" s="278">
        <f>G14+G22+G29+G45+G48</f>
        <v>11454.6</v>
      </c>
      <c r="H13" s="188"/>
      <c r="J13" s="200"/>
      <c r="K13" s="200"/>
      <c r="L13" s="200"/>
    </row>
    <row r="14" spans="1:13" ht="18.75" customHeight="1" x14ac:dyDescent="0.2">
      <c r="A14" s="207" t="s">
        <v>243</v>
      </c>
      <c r="B14" s="224" t="s">
        <v>296</v>
      </c>
      <c r="C14" s="208" t="s">
        <v>228</v>
      </c>
      <c r="D14" s="208" t="s">
        <v>244</v>
      </c>
      <c r="E14" s="208" t="s">
        <v>335</v>
      </c>
      <c r="F14" s="208" t="s">
        <v>242</v>
      </c>
      <c r="G14" s="279">
        <f>G15</f>
        <v>1474.91</v>
      </c>
      <c r="H14" s="188"/>
      <c r="J14" s="200"/>
      <c r="K14" s="200"/>
      <c r="L14" s="200"/>
    </row>
    <row r="15" spans="1:13" ht="36.75" customHeight="1" x14ac:dyDescent="0.2">
      <c r="A15" s="237" t="s">
        <v>60</v>
      </c>
      <c r="B15" s="240" t="s">
        <v>296</v>
      </c>
      <c r="C15" s="218" t="s">
        <v>228</v>
      </c>
      <c r="D15" s="218" t="s">
        <v>244</v>
      </c>
      <c r="E15" s="218" t="s">
        <v>336</v>
      </c>
      <c r="F15" s="218" t="s">
        <v>242</v>
      </c>
      <c r="G15" s="280">
        <f>G16</f>
        <v>1474.91</v>
      </c>
      <c r="H15" s="188"/>
      <c r="J15" s="200"/>
      <c r="K15" s="200"/>
      <c r="L15" s="200"/>
    </row>
    <row r="16" spans="1:13" ht="42" customHeight="1" x14ac:dyDescent="0.2">
      <c r="A16" s="241" t="s">
        <v>18</v>
      </c>
      <c r="B16" s="243" t="s">
        <v>296</v>
      </c>
      <c r="C16" s="242" t="s">
        <v>228</v>
      </c>
      <c r="D16" s="242" t="s">
        <v>244</v>
      </c>
      <c r="E16" s="242" t="s">
        <v>337</v>
      </c>
      <c r="F16" s="242" t="s">
        <v>242</v>
      </c>
      <c r="G16" s="281">
        <f>G17</f>
        <v>1474.91</v>
      </c>
      <c r="H16" s="188"/>
      <c r="J16" s="200"/>
      <c r="K16" s="200"/>
      <c r="L16" s="200"/>
    </row>
    <row r="17" spans="1:12" ht="24" customHeight="1" x14ac:dyDescent="0.2">
      <c r="A17" s="204" t="s">
        <v>20</v>
      </c>
      <c r="B17" s="221" t="s">
        <v>296</v>
      </c>
      <c r="C17" s="205" t="s">
        <v>228</v>
      </c>
      <c r="D17" s="205" t="s">
        <v>244</v>
      </c>
      <c r="E17" s="205" t="s">
        <v>338</v>
      </c>
      <c r="F17" s="205" t="s">
        <v>242</v>
      </c>
      <c r="G17" s="282">
        <f>G18</f>
        <v>1474.91</v>
      </c>
      <c r="H17" s="188"/>
      <c r="J17" s="200"/>
      <c r="K17" s="200"/>
      <c r="L17" s="200"/>
    </row>
    <row r="18" spans="1:12" s="248" customFormat="1" ht="29.25" customHeight="1" x14ac:dyDescent="0.2">
      <c r="A18" s="201" t="s">
        <v>374</v>
      </c>
      <c r="B18" s="247" t="s">
        <v>296</v>
      </c>
      <c r="C18" s="206" t="s">
        <v>228</v>
      </c>
      <c r="D18" s="206" t="s">
        <v>244</v>
      </c>
      <c r="E18" s="206" t="s">
        <v>339</v>
      </c>
      <c r="F18" s="206" t="s">
        <v>242</v>
      </c>
      <c r="G18" s="283">
        <f>SUM(G19:G21)</f>
        <v>1474.91</v>
      </c>
    </row>
    <row r="19" spans="1:12" ht="26.25" customHeight="1" x14ac:dyDescent="0.2">
      <c r="A19" s="202" t="s">
        <v>368</v>
      </c>
      <c r="B19" s="223" t="s">
        <v>296</v>
      </c>
      <c r="C19" s="203" t="s">
        <v>228</v>
      </c>
      <c r="D19" s="203" t="s">
        <v>244</v>
      </c>
      <c r="E19" s="203" t="s">
        <v>339</v>
      </c>
      <c r="F19" s="203" t="s">
        <v>285</v>
      </c>
      <c r="G19" s="284">
        <v>1132.8</v>
      </c>
      <c r="H19" s="383"/>
    </row>
    <row r="20" spans="1:12" ht="26.25" customHeight="1" x14ac:dyDescent="0.2">
      <c r="A20" s="202" t="s">
        <v>370</v>
      </c>
      <c r="B20" s="223" t="s">
        <v>296</v>
      </c>
      <c r="C20" s="203" t="s">
        <v>228</v>
      </c>
      <c r="D20" s="203" t="s">
        <v>244</v>
      </c>
      <c r="E20" s="203" t="s">
        <v>339</v>
      </c>
      <c r="F20" s="203" t="s">
        <v>286</v>
      </c>
      <c r="G20" s="284">
        <v>0</v>
      </c>
      <c r="H20" s="383"/>
    </row>
    <row r="21" spans="1:12" ht="26.25" customHeight="1" x14ac:dyDescent="0.2">
      <c r="A21" s="202" t="s">
        <v>388</v>
      </c>
      <c r="B21" s="223" t="s">
        <v>296</v>
      </c>
      <c r="C21" s="203" t="s">
        <v>228</v>
      </c>
      <c r="D21" s="203" t="s">
        <v>244</v>
      </c>
      <c r="E21" s="203" t="s">
        <v>339</v>
      </c>
      <c r="F21" s="203" t="s">
        <v>366</v>
      </c>
      <c r="G21" s="284">
        <v>342.11</v>
      </c>
      <c r="H21" s="383"/>
    </row>
    <row r="22" spans="1:12" ht="31.5" hidden="1" customHeight="1" x14ac:dyDescent="0.2">
      <c r="A22" s="207" t="s">
        <v>30</v>
      </c>
      <c r="B22" s="224" t="s">
        <v>296</v>
      </c>
      <c r="C22" s="208" t="s">
        <v>228</v>
      </c>
      <c r="D22" s="208" t="s">
        <v>248</v>
      </c>
      <c r="E22" s="208" t="s">
        <v>335</v>
      </c>
      <c r="F22" s="208" t="s">
        <v>242</v>
      </c>
      <c r="G22" s="279">
        <f>G23</f>
        <v>0</v>
      </c>
    </row>
    <row r="23" spans="1:12" ht="30" hidden="1" customHeight="1" x14ac:dyDescent="0.2">
      <c r="A23" s="237" t="s">
        <v>60</v>
      </c>
      <c r="B23" s="240" t="s">
        <v>296</v>
      </c>
      <c r="C23" s="218" t="s">
        <v>228</v>
      </c>
      <c r="D23" s="218" t="s">
        <v>248</v>
      </c>
      <c r="E23" s="218" t="s">
        <v>336</v>
      </c>
      <c r="F23" s="218" t="s">
        <v>242</v>
      </c>
      <c r="G23" s="280">
        <f>G24</f>
        <v>0</v>
      </c>
    </row>
    <row r="24" spans="1:12" ht="28.5" hidden="1" customHeight="1" x14ac:dyDescent="0.2">
      <c r="A24" s="241" t="s">
        <v>18</v>
      </c>
      <c r="B24" s="243" t="s">
        <v>296</v>
      </c>
      <c r="C24" s="242" t="s">
        <v>228</v>
      </c>
      <c r="D24" s="242" t="s">
        <v>248</v>
      </c>
      <c r="E24" s="242" t="s">
        <v>337</v>
      </c>
      <c r="F24" s="242" t="s">
        <v>242</v>
      </c>
      <c r="G24" s="281">
        <v>0</v>
      </c>
    </row>
    <row r="25" spans="1:12" ht="24.75" hidden="1" customHeight="1" x14ac:dyDescent="0.2">
      <c r="A25" s="204" t="s">
        <v>20</v>
      </c>
      <c r="B25" s="221" t="s">
        <v>296</v>
      </c>
      <c r="C25" s="205" t="s">
        <v>228</v>
      </c>
      <c r="D25" s="205" t="s">
        <v>248</v>
      </c>
      <c r="E25" s="205" t="s">
        <v>338</v>
      </c>
      <c r="F25" s="205" t="s">
        <v>242</v>
      </c>
      <c r="G25" s="282">
        <f>G26</f>
        <v>0</v>
      </c>
    </row>
    <row r="26" spans="1:12" s="231" customFormat="1" ht="36.75" hidden="1" customHeight="1" x14ac:dyDescent="0.2">
      <c r="A26" s="201" t="s">
        <v>374</v>
      </c>
      <c r="B26" s="247" t="s">
        <v>296</v>
      </c>
      <c r="C26" s="206" t="s">
        <v>228</v>
      </c>
      <c r="D26" s="206" t="s">
        <v>248</v>
      </c>
      <c r="E26" s="206" t="s">
        <v>339</v>
      </c>
      <c r="F26" s="206" t="s">
        <v>242</v>
      </c>
      <c r="G26" s="285">
        <f>G27+G28</f>
        <v>0</v>
      </c>
    </row>
    <row r="27" spans="1:12" s="188" customFormat="1" ht="27.75" hidden="1" customHeight="1" x14ac:dyDescent="0.2">
      <c r="A27" s="202" t="s">
        <v>368</v>
      </c>
      <c r="B27" s="223" t="s">
        <v>296</v>
      </c>
      <c r="C27" s="203" t="s">
        <v>228</v>
      </c>
      <c r="D27" s="203" t="s">
        <v>248</v>
      </c>
      <c r="E27" s="203" t="s">
        <v>339</v>
      </c>
      <c r="F27" s="203" t="s">
        <v>285</v>
      </c>
      <c r="G27" s="284"/>
    </row>
    <row r="28" spans="1:12" ht="42.75" hidden="1" customHeight="1" x14ac:dyDescent="0.2">
      <c r="A28" s="202" t="s">
        <v>388</v>
      </c>
      <c r="B28" s="223" t="s">
        <v>296</v>
      </c>
      <c r="C28" s="203" t="s">
        <v>228</v>
      </c>
      <c r="D28" s="203" t="s">
        <v>248</v>
      </c>
      <c r="E28" s="203" t="s">
        <v>339</v>
      </c>
      <c r="F28" s="203" t="s">
        <v>366</v>
      </c>
      <c r="G28" s="284"/>
    </row>
    <row r="29" spans="1:12" ht="71.25" x14ac:dyDescent="0.2">
      <c r="A29" s="207" t="s">
        <v>10</v>
      </c>
      <c r="B29" s="224" t="s">
        <v>296</v>
      </c>
      <c r="C29" s="208" t="s">
        <v>228</v>
      </c>
      <c r="D29" s="208" t="s">
        <v>229</v>
      </c>
      <c r="E29" s="208" t="s">
        <v>335</v>
      </c>
      <c r="F29" s="208" t="s">
        <v>242</v>
      </c>
      <c r="G29" s="279">
        <f>G30+G42</f>
        <v>9820.1</v>
      </c>
    </row>
    <row r="30" spans="1:12" ht="30" x14ac:dyDescent="0.2">
      <c r="A30" s="237" t="s">
        <v>60</v>
      </c>
      <c r="B30" s="240" t="s">
        <v>296</v>
      </c>
      <c r="C30" s="218" t="s">
        <v>228</v>
      </c>
      <c r="D30" s="218" t="s">
        <v>229</v>
      </c>
      <c r="E30" s="218" t="s">
        <v>336</v>
      </c>
      <c r="F30" s="218" t="s">
        <v>242</v>
      </c>
      <c r="G30" s="280">
        <f>G31</f>
        <v>9819.4</v>
      </c>
    </row>
    <row r="31" spans="1:12" ht="45" x14ac:dyDescent="0.2">
      <c r="A31" s="241" t="s">
        <v>18</v>
      </c>
      <c r="B31" s="243" t="s">
        <v>296</v>
      </c>
      <c r="C31" s="242" t="s">
        <v>228</v>
      </c>
      <c r="D31" s="242" t="s">
        <v>229</v>
      </c>
      <c r="E31" s="242" t="s">
        <v>337</v>
      </c>
      <c r="F31" s="242" t="s">
        <v>242</v>
      </c>
      <c r="G31" s="281">
        <f>G33</f>
        <v>9819.4</v>
      </c>
    </row>
    <row r="32" spans="1:12" ht="25.5" x14ac:dyDescent="0.2">
      <c r="A32" s="204" t="s">
        <v>20</v>
      </c>
      <c r="B32" s="221" t="s">
        <v>296</v>
      </c>
      <c r="C32" s="205" t="s">
        <v>228</v>
      </c>
      <c r="D32" s="205" t="s">
        <v>229</v>
      </c>
      <c r="E32" s="205" t="s">
        <v>338</v>
      </c>
      <c r="F32" s="205" t="s">
        <v>242</v>
      </c>
      <c r="G32" s="286">
        <f>G33</f>
        <v>9819.4</v>
      </c>
    </row>
    <row r="33" spans="1:13" s="248" customFormat="1" ht="27" x14ac:dyDescent="0.25">
      <c r="A33" s="271" t="s">
        <v>374</v>
      </c>
      <c r="B33" s="247" t="s">
        <v>296</v>
      </c>
      <c r="C33" s="206" t="s">
        <v>228</v>
      </c>
      <c r="D33" s="206" t="s">
        <v>229</v>
      </c>
      <c r="E33" s="206" t="s">
        <v>339</v>
      </c>
      <c r="F33" s="206" t="s">
        <v>242</v>
      </c>
      <c r="G33" s="283">
        <f>SUM(G34:G41)</f>
        <v>9819.4</v>
      </c>
      <c r="I33" s="430"/>
    </row>
    <row r="34" spans="1:13" ht="25.5" x14ac:dyDescent="0.2">
      <c r="A34" s="202" t="s">
        <v>368</v>
      </c>
      <c r="B34" s="223" t="s">
        <v>296</v>
      </c>
      <c r="C34" s="203" t="s">
        <v>228</v>
      </c>
      <c r="D34" s="203" t="s">
        <v>229</v>
      </c>
      <c r="E34" s="203" t="s">
        <v>339</v>
      </c>
      <c r="F34" s="203" t="s">
        <v>285</v>
      </c>
      <c r="G34" s="284">
        <v>6447.42</v>
      </c>
      <c r="H34" s="383"/>
      <c r="I34" s="427"/>
    </row>
    <row r="35" spans="1:13" ht="38.25" x14ac:dyDescent="0.2">
      <c r="A35" s="202" t="s">
        <v>370</v>
      </c>
      <c r="B35" s="223" t="s">
        <v>296</v>
      </c>
      <c r="C35" s="203" t="s">
        <v>228</v>
      </c>
      <c r="D35" s="203" t="s">
        <v>229</v>
      </c>
      <c r="E35" s="203" t="s">
        <v>339</v>
      </c>
      <c r="F35" s="203" t="s">
        <v>286</v>
      </c>
      <c r="G35" s="287">
        <v>0</v>
      </c>
      <c r="H35" s="191"/>
      <c r="I35" s="427"/>
    </row>
    <row r="36" spans="1:13" ht="42.75" customHeight="1" x14ac:dyDescent="0.2">
      <c r="A36" s="202" t="s">
        <v>388</v>
      </c>
      <c r="B36" s="223" t="s">
        <v>296</v>
      </c>
      <c r="C36" s="203" t="s">
        <v>228</v>
      </c>
      <c r="D36" s="203" t="s">
        <v>229</v>
      </c>
      <c r="E36" s="203" t="s">
        <v>339</v>
      </c>
      <c r="F36" s="203" t="s">
        <v>366</v>
      </c>
      <c r="G36" s="284">
        <v>1872</v>
      </c>
      <c r="H36" s="383"/>
      <c r="I36" s="427"/>
      <c r="M36" s="253"/>
    </row>
    <row r="37" spans="1:13" ht="25.5" hidden="1" x14ac:dyDescent="0.2">
      <c r="A37" s="202" t="s">
        <v>371</v>
      </c>
      <c r="B37" s="223" t="s">
        <v>296</v>
      </c>
      <c r="C37" s="203" t="s">
        <v>228</v>
      </c>
      <c r="D37" s="203" t="s">
        <v>229</v>
      </c>
      <c r="E37" s="203" t="s">
        <v>339</v>
      </c>
      <c r="F37" s="203" t="s">
        <v>287</v>
      </c>
      <c r="G37" s="287">
        <v>0</v>
      </c>
      <c r="H37" s="191"/>
      <c r="I37" s="427"/>
    </row>
    <row r="38" spans="1:13" x14ac:dyDescent="0.2">
      <c r="A38" s="202" t="s">
        <v>516</v>
      </c>
      <c r="B38" s="223" t="s">
        <v>296</v>
      </c>
      <c r="C38" s="203" t="s">
        <v>228</v>
      </c>
      <c r="D38" s="203" t="s">
        <v>229</v>
      </c>
      <c r="E38" s="203" t="s">
        <v>339</v>
      </c>
      <c r="F38" s="203" t="s">
        <v>289</v>
      </c>
      <c r="G38" s="287">
        <v>1332.54</v>
      </c>
      <c r="H38" s="383"/>
      <c r="I38" s="427"/>
    </row>
    <row r="39" spans="1:13" ht="25.5" x14ac:dyDescent="0.2">
      <c r="A39" s="202" t="s">
        <v>392</v>
      </c>
      <c r="B39" s="223" t="s">
        <v>296</v>
      </c>
      <c r="C39" s="203" t="s">
        <v>228</v>
      </c>
      <c r="D39" s="203" t="s">
        <v>229</v>
      </c>
      <c r="E39" s="203" t="s">
        <v>339</v>
      </c>
      <c r="F39" s="203" t="s">
        <v>389</v>
      </c>
      <c r="G39" s="287">
        <v>163.99</v>
      </c>
      <c r="H39" s="383"/>
    </row>
    <row r="40" spans="1:13" x14ac:dyDescent="0.2">
      <c r="A40" s="202" t="s">
        <v>372</v>
      </c>
      <c r="B40" s="223" t="s">
        <v>296</v>
      </c>
      <c r="C40" s="203" t="s">
        <v>228</v>
      </c>
      <c r="D40" s="203" t="s">
        <v>229</v>
      </c>
      <c r="E40" s="203" t="s">
        <v>339</v>
      </c>
      <c r="F40" s="203" t="s">
        <v>290</v>
      </c>
      <c r="G40" s="287">
        <v>0</v>
      </c>
    </row>
    <row r="41" spans="1:13" x14ac:dyDescent="0.2">
      <c r="A41" s="202" t="s">
        <v>391</v>
      </c>
      <c r="B41" s="223" t="s">
        <v>296</v>
      </c>
      <c r="C41" s="203" t="s">
        <v>228</v>
      </c>
      <c r="D41" s="203" t="s">
        <v>229</v>
      </c>
      <c r="E41" s="203" t="s">
        <v>339</v>
      </c>
      <c r="F41" s="203" t="s">
        <v>390</v>
      </c>
      <c r="G41" s="287">
        <v>3.45</v>
      </c>
      <c r="H41" s="383"/>
    </row>
    <row r="42" spans="1:13" ht="45" x14ac:dyDescent="0.2">
      <c r="A42" s="265" t="s">
        <v>22</v>
      </c>
      <c r="B42" s="272" t="s">
        <v>296</v>
      </c>
      <c r="C42" s="266" t="s">
        <v>228</v>
      </c>
      <c r="D42" s="266" t="s">
        <v>229</v>
      </c>
      <c r="E42" s="266" t="s">
        <v>351</v>
      </c>
      <c r="F42" s="266" t="s">
        <v>242</v>
      </c>
      <c r="G42" s="288">
        <f>G43</f>
        <v>0.7</v>
      </c>
    </row>
    <row r="43" spans="1:13" ht="89.25" x14ac:dyDescent="0.2">
      <c r="A43" s="204" t="s">
        <v>277</v>
      </c>
      <c r="B43" s="221" t="s">
        <v>296</v>
      </c>
      <c r="C43" s="205" t="s">
        <v>228</v>
      </c>
      <c r="D43" s="205" t="s">
        <v>229</v>
      </c>
      <c r="E43" s="205" t="s">
        <v>352</v>
      </c>
      <c r="F43" s="205" t="s">
        <v>242</v>
      </c>
      <c r="G43" s="282">
        <f>G44</f>
        <v>0.7</v>
      </c>
    </row>
    <row r="44" spans="1:13" x14ac:dyDescent="0.2">
      <c r="A44" s="202" t="s">
        <v>516</v>
      </c>
      <c r="B44" s="223" t="s">
        <v>296</v>
      </c>
      <c r="C44" s="203" t="s">
        <v>228</v>
      </c>
      <c r="D44" s="203" t="s">
        <v>229</v>
      </c>
      <c r="E44" s="203" t="s">
        <v>352</v>
      </c>
      <c r="F44" s="203" t="s">
        <v>289</v>
      </c>
      <c r="G44" s="287">
        <v>0.7</v>
      </c>
      <c r="H44" s="383"/>
    </row>
    <row r="45" spans="1:13" x14ac:dyDescent="0.2">
      <c r="A45" s="204" t="s">
        <v>393</v>
      </c>
      <c r="B45" s="221" t="s">
        <v>296</v>
      </c>
      <c r="C45" s="205" t="s">
        <v>228</v>
      </c>
      <c r="D45" s="205" t="s">
        <v>394</v>
      </c>
      <c r="E45" s="205" t="s">
        <v>335</v>
      </c>
      <c r="F45" s="205" t="s">
        <v>242</v>
      </c>
      <c r="G45" s="360">
        <f>G46</f>
        <v>0</v>
      </c>
    </row>
    <row r="46" spans="1:13" ht="25.5" x14ac:dyDescent="0.2">
      <c r="A46" s="204" t="s">
        <v>60</v>
      </c>
      <c r="B46" s="221" t="s">
        <v>296</v>
      </c>
      <c r="C46" s="205" t="s">
        <v>228</v>
      </c>
      <c r="D46" s="205" t="s">
        <v>394</v>
      </c>
      <c r="E46" s="205" t="s">
        <v>336</v>
      </c>
      <c r="F46" s="205" t="s">
        <v>242</v>
      </c>
      <c r="G46" s="360">
        <f>G47</f>
        <v>0</v>
      </c>
    </row>
    <row r="47" spans="1:13" x14ac:dyDescent="0.2">
      <c r="A47" s="202" t="s">
        <v>529</v>
      </c>
      <c r="B47" s="223" t="s">
        <v>296</v>
      </c>
      <c r="C47" s="203" t="s">
        <v>228</v>
      </c>
      <c r="D47" s="203" t="s">
        <v>394</v>
      </c>
      <c r="E47" s="203" t="s">
        <v>395</v>
      </c>
      <c r="F47" s="203" t="s">
        <v>520</v>
      </c>
      <c r="G47" s="287">
        <v>0</v>
      </c>
      <c r="H47" s="383"/>
    </row>
    <row r="48" spans="1:13" ht="14.25" x14ac:dyDescent="0.2">
      <c r="A48" s="207" t="s">
        <v>247</v>
      </c>
      <c r="B48" s="224" t="s">
        <v>296</v>
      </c>
      <c r="C48" s="208" t="s">
        <v>228</v>
      </c>
      <c r="D48" s="208" t="s">
        <v>234</v>
      </c>
      <c r="E48" s="208" t="s">
        <v>335</v>
      </c>
      <c r="F48" s="208" t="s">
        <v>242</v>
      </c>
      <c r="G48" s="279">
        <f>G50</f>
        <v>159.59</v>
      </c>
    </row>
    <row r="49" spans="1:8" ht="30" x14ac:dyDescent="0.2">
      <c r="A49" s="237" t="s">
        <v>60</v>
      </c>
      <c r="B49" s="240" t="s">
        <v>296</v>
      </c>
      <c r="C49" s="218" t="s">
        <v>228</v>
      </c>
      <c r="D49" s="218" t="s">
        <v>234</v>
      </c>
      <c r="E49" s="218" t="s">
        <v>336</v>
      </c>
      <c r="F49" s="218" t="s">
        <v>242</v>
      </c>
      <c r="G49" s="280">
        <f>G50</f>
        <v>159.59</v>
      </c>
    </row>
    <row r="50" spans="1:8" ht="45" x14ac:dyDescent="0.2">
      <c r="A50" s="241" t="s">
        <v>18</v>
      </c>
      <c r="B50" s="243" t="s">
        <v>296</v>
      </c>
      <c r="C50" s="242" t="s">
        <v>228</v>
      </c>
      <c r="D50" s="242" t="s">
        <v>234</v>
      </c>
      <c r="E50" s="242" t="s">
        <v>337</v>
      </c>
      <c r="F50" s="242" t="s">
        <v>242</v>
      </c>
      <c r="G50" s="281">
        <f>G52</f>
        <v>159.59</v>
      </c>
    </row>
    <row r="51" spans="1:8" ht="25.5" x14ac:dyDescent="0.2">
      <c r="A51" s="204" t="s">
        <v>20</v>
      </c>
      <c r="B51" s="221" t="s">
        <v>296</v>
      </c>
      <c r="C51" s="205" t="s">
        <v>228</v>
      </c>
      <c r="D51" s="205" t="s">
        <v>234</v>
      </c>
      <c r="E51" s="205" t="s">
        <v>338</v>
      </c>
      <c r="F51" s="205" t="s">
        <v>242</v>
      </c>
      <c r="G51" s="252">
        <f>G52</f>
        <v>159.59</v>
      </c>
    </row>
    <row r="52" spans="1:8" s="231" customFormat="1" ht="27" x14ac:dyDescent="0.2">
      <c r="A52" s="201" t="s">
        <v>17</v>
      </c>
      <c r="B52" s="247" t="s">
        <v>296</v>
      </c>
      <c r="C52" s="206" t="s">
        <v>228</v>
      </c>
      <c r="D52" s="206" t="s">
        <v>234</v>
      </c>
      <c r="E52" s="206" t="s">
        <v>340</v>
      </c>
      <c r="F52" s="206" t="s">
        <v>242</v>
      </c>
      <c r="G52" s="285">
        <f>G53</f>
        <v>159.59</v>
      </c>
    </row>
    <row r="53" spans="1:8" x14ac:dyDescent="0.2">
      <c r="A53" s="202" t="s">
        <v>292</v>
      </c>
      <c r="B53" s="223" t="s">
        <v>296</v>
      </c>
      <c r="C53" s="203" t="s">
        <v>228</v>
      </c>
      <c r="D53" s="203" t="s">
        <v>234</v>
      </c>
      <c r="E53" s="203" t="s">
        <v>340</v>
      </c>
      <c r="F53" s="203" t="s">
        <v>291</v>
      </c>
      <c r="G53" s="287">
        <v>159.59</v>
      </c>
      <c r="H53" s="383"/>
    </row>
    <row r="54" spans="1:8" ht="15.75" x14ac:dyDescent="0.2">
      <c r="A54" s="197" t="s">
        <v>254</v>
      </c>
      <c r="B54" s="236" t="s">
        <v>296</v>
      </c>
      <c r="C54" s="213" t="s">
        <v>244</v>
      </c>
      <c r="D54" s="213" t="s">
        <v>241</v>
      </c>
      <c r="E54" s="213" t="s">
        <v>335</v>
      </c>
      <c r="F54" s="213" t="s">
        <v>242</v>
      </c>
      <c r="G54" s="289">
        <f>G55</f>
        <v>137.30000000000001</v>
      </c>
    </row>
    <row r="55" spans="1:8" ht="28.5" x14ac:dyDescent="0.2">
      <c r="A55" s="207" t="s">
        <v>252</v>
      </c>
      <c r="B55" s="224" t="s">
        <v>296</v>
      </c>
      <c r="C55" s="208" t="s">
        <v>244</v>
      </c>
      <c r="D55" s="208" t="s">
        <v>248</v>
      </c>
      <c r="E55" s="208" t="s">
        <v>335</v>
      </c>
      <c r="F55" s="208" t="s">
        <v>242</v>
      </c>
      <c r="G55" s="290">
        <f>G56</f>
        <v>137.30000000000001</v>
      </c>
    </row>
    <row r="56" spans="1:8" ht="30" x14ac:dyDescent="0.2">
      <c r="A56" s="237" t="s">
        <v>60</v>
      </c>
      <c r="B56" s="240" t="s">
        <v>296</v>
      </c>
      <c r="C56" s="218" t="s">
        <v>244</v>
      </c>
      <c r="D56" s="218" t="s">
        <v>248</v>
      </c>
      <c r="E56" s="218" t="s">
        <v>336</v>
      </c>
      <c r="F56" s="218" t="s">
        <v>242</v>
      </c>
      <c r="G56" s="291">
        <f>G57</f>
        <v>137.30000000000001</v>
      </c>
    </row>
    <row r="57" spans="1:8" ht="45" x14ac:dyDescent="0.2">
      <c r="A57" s="241" t="s">
        <v>21</v>
      </c>
      <c r="B57" s="243" t="s">
        <v>296</v>
      </c>
      <c r="C57" s="242" t="s">
        <v>244</v>
      </c>
      <c r="D57" s="242" t="s">
        <v>248</v>
      </c>
      <c r="E57" s="242" t="s">
        <v>341</v>
      </c>
      <c r="F57" s="242" t="s">
        <v>242</v>
      </c>
      <c r="G57" s="292">
        <f>G58</f>
        <v>137.30000000000001</v>
      </c>
    </row>
    <row r="58" spans="1:8" x14ac:dyDescent="0.2">
      <c r="A58" s="204" t="s">
        <v>379</v>
      </c>
      <c r="B58" s="221" t="s">
        <v>296</v>
      </c>
      <c r="C58" s="205" t="s">
        <v>244</v>
      </c>
      <c r="D58" s="205" t="s">
        <v>248</v>
      </c>
      <c r="E58" s="205" t="s">
        <v>378</v>
      </c>
      <c r="F58" s="205" t="s">
        <v>242</v>
      </c>
      <c r="G58" s="286">
        <f>G59</f>
        <v>137.30000000000001</v>
      </c>
    </row>
    <row r="59" spans="1:8" ht="40.5" x14ac:dyDescent="0.2">
      <c r="A59" s="201" t="s">
        <v>253</v>
      </c>
      <c r="B59" s="247" t="s">
        <v>296</v>
      </c>
      <c r="C59" s="206" t="s">
        <v>244</v>
      </c>
      <c r="D59" s="206" t="s">
        <v>248</v>
      </c>
      <c r="E59" s="206" t="s">
        <v>342</v>
      </c>
      <c r="F59" s="206" t="s">
        <v>242</v>
      </c>
      <c r="G59" s="283">
        <f>SUM(G60:G62)</f>
        <v>137.30000000000001</v>
      </c>
    </row>
    <row r="60" spans="1:8" ht="25.5" x14ac:dyDescent="0.2">
      <c r="A60" s="202" t="s">
        <v>368</v>
      </c>
      <c r="B60" s="223" t="s">
        <v>296</v>
      </c>
      <c r="C60" s="203" t="s">
        <v>244</v>
      </c>
      <c r="D60" s="203" t="s">
        <v>248</v>
      </c>
      <c r="E60" s="203" t="s">
        <v>342</v>
      </c>
      <c r="F60" s="203" t="s">
        <v>285</v>
      </c>
      <c r="G60" s="287">
        <v>106</v>
      </c>
      <c r="H60" s="383"/>
    </row>
    <row r="61" spans="1:8" ht="42" customHeight="1" x14ac:dyDescent="0.2">
      <c r="A61" s="202" t="s">
        <v>388</v>
      </c>
      <c r="B61" s="223" t="s">
        <v>296</v>
      </c>
      <c r="C61" s="203" t="s">
        <v>244</v>
      </c>
      <c r="D61" s="203" t="s">
        <v>248</v>
      </c>
      <c r="E61" s="203" t="s">
        <v>342</v>
      </c>
      <c r="F61" s="203" t="s">
        <v>366</v>
      </c>
      <c r="G61" s="287">
        <v>31.3</v>
      </c>
      <c r="H61" s="383"/>
    </row>
    <row r="62" spans="1:8" ht="13.5" customHeight="1" x14ac:dyDescent="0.2">
      <c r="A62" s="202" t="s">
        <v>516</v>
      </c>
      <c r="B62" s="223" t="s">
        <v>296</v>
      </c>
      <c r="C62" s="203" t="s">
        <v>244</v>
      </c>
      <c r="D62" s="203" t="s">
        <v>248</v>
      </c>
      <c r="E62" s="203" t="s">
        <v>342</v>
      </c>
      <c r="F62" s="203" t="s">
        <v>289</v>
      </c>
      <c r="G62" s="287">
        <v>0</v>
      </c>
    </row>
    <row r="63" spans="1:8" ht="30" customHeight="1" x14ac:dyDescent="0.2">
      <c r="A63" s="214" t="s">
        <v>463</v>
      </c>
      <c r="B63" s="420" t="s">
        <v>296</v>
      </c>
      <c r="C63" s="420" t="s">
        <v>248</v>
      </c>
      <c r="D63" s="420" t="s">
        <v>241</v>
      </c>
      <c r="E63" s="420" t="s">
        <v>335</v>
      </c>
      <c r="F63" s="420" t="s">
        <v>242</v>
      </c>
      <c r="G63" s="421">
        <f>G65</f>
        <v>52</v>
      </c>
    </row>
    <row r="64" spans="1:8" ht="30" customHeight="1" x14ac:dyDescent="0.2">
      <c r="A64" s="214" t="s">
        <v>464</v>
      </c>
      <c r="B64" s="420" t="s">
        <v>296</v>
      </c>
      <c r="C64" s="420" t="s">
        <v>248</v>
      </c>
      <c r="D64" s="420" t="s">
        <v>419</v>
      </c>
      <c r="E64" s="420" t="s">
        <v>335</v>
      </c>
      <c r="F64" s="420" t="s">
        <v>242</v>
      </c>
      <c r="G64" s="421">
        <f>G66</f>
        <v>52</v>
      </c>
    </row>
    <row r="65" spans="1:8" ht="33" customHeight="1" x14ac:dyDescent="0.2">
      <c r="A65" s="425" t="s">
        <v>401</v>
      </c>
      <c r="B65" s="422" t="s">
        <v>296</v>
      </c>
      <c r="C65" s="422" t="s">
        <v>248</v>
      </c>
      <c r="D65" s="422" t="s">
        <v>419</v>
      </c>
      <c r="E65" s="422" t="s">
        <v>423</v>
      </c>
      <c r="F65" s="422" t="s">
        <v>242</v>
      </c>
      <c r="G65" s="293">
        <f>G66</f>
        <v>52</v>
      </c>
    </row>
    <row r="66" spans="1:8" ht="24.75" customHeight="1" x14ac:dyDescent="0.2">
      <c r="A66" s="426" t="s">
        <v>424</v>
      </c>
      <c r="B66" s="424" t="s">
        <v>296</v>
      </c>
      <c r="C66" s="424" t="s">
        <v>248</v>
      </c>
      <c r="D66" s="424" t="s">
        <v>419</v>
      </c>
      <c r="E66" s="424" t="s">
        <v>416</v>
      </c>
      <c r="F66" s="424" t="s">
        <v>242</v>
      </c>
      <c r="G66" s="287">
        <f>G67</f>
        <v>52</v>
      </c>
    </row>
    <row r="67" spans="1:8" ht="33.75" customHeight="1" x14ac:dyDescent="0.2">
      <c r="A67" s="423" t="s">
        <v>288</v>
      </c>
      <c r="B67" s="424" t="s">
        <v>296</v>
      </c>
      <c r="C67" s="424" t="s">
        <v>248</v>
      </c>
      <c r="D67" s="424" t="s">
        <v>419</v>
      </c>
      <c r="E67" s="424" t="s">
        <v>416</v>
      </c>
      <c r="F67" s="424" t="s">
        <v>289</v>
      </c>
      <c r="G67" s="287">
        <v>52</v>
      </c>
    </row>
    <row r="68" spans="1:8" ht="15.75" x14ac:dyDescent="0.2">
      <c r="A68" s="232" t="s">
        <v>66</v>
      </c>
      <c r="B68" s="236" t="s">
        <v>296</v>
      </c>
      <c r="C68" s="233" t="s">
        <v>229</v>
      </c>
      <c r="D68" s="233" t="s">
        <v>241</v>
      </c>
      <c r="E68" s="213" t="s">
        <v>335</v>
      </c>
      <c r="F68" s="233" t="s">
        <v>242</v>
      </c>
      <c r="G68" s="293">
        <f>G69</f>
        <v>1557.13</v>
      </c>
    </row>
    <row r="69" spans="1:8" ht="14.25" x14ac:dyDescent="0.2">
      <c r="A69" s="216" t="s">
        <v>186</v>
      </c>
      <c r="B69" s="224" t="s">
        <v>296</v>
      </c>
      <c r="C69" s="208" t="s">
        <v>229</v>
      </c>
      <c r="D69" s="208" t="s">
        <v>134</v>
      </c>
      <c r="E69" s="208" t="s">
        <v>335</v>
      </c>
      <c r="F69" s="215" t="s">
        <v>242</v>
      </c>
      <c r="G69" s="279">
        <f t="shared" ref="G69:G73" si="0">G70</f>
        <v>1557.13</v>
      </c>
    </row>
    <row r="70" spans="1:8" ht="15" x14ac:dyDescent="0.2">
      <c r="A70" s="238" t="s">
        <v>233</v>
      </c>
      <c r="B70" s="240" t="s">
        <v>296</v>
      </c>
      <c r="C70" s="239" t="s">
        <v>229</v>
      </c>
      <c r="D70" s="239" t="s">
        <v>134</v>
      </c>
      <c r="E70" s="218" t="s">
        <v>343</v>
      </c>
      <c r="F70" s="239" t="s">
        <v>242</v>
      </c>
      <c r="G70" s="294">
        <f t="shared" si="0"/>
        <v>1557.13</v>
      </c>
    </row>
    <row r="71" spans="1:8" ht="15" x14ac:dyDescent="0.2">
      <c r="A71" s="241" t="s">
        <v>325</v>
      </c>
      <c r="B71" s="243" t="s">
        <v>296</v>
      </c>
      <c r="C71" s="242" t="s">
        <v>229</v>
      </c>
      <c r="D71" s="242" t="s">
        <v>134</v>
      </c>
      <c r="E71" s="244" t="s">
        <v>344</v>
      </c>
      <c r="F71" s="244" t="s">
        <v>242</v>
      </c>
      <c r="G71" s="292">
        <f t="shared" si="0"/>
        <v>1557.13</v>
      </c>
    </row>
    <row r="72" spans="1:8" ht="38.25" x14ac:dyDescent="0.2">
      <c r="A72" s="204" t="s">
        <v>517</v>
      </c>
      <c r="B72" s="221" t="s">
        <v>296</v>
      </c>
      <c r="C72" s="205" t="s">
        <v>229</v>
      </c>
      <c r="D72" s="205" t="s">
        <v>134</v>
      </c>
      <c r="E72" s="210" t="s">
        <v>345</v>
      </c>
      <c r="F72" s="210" t="s">
        <v>242</v>
      </c>
      <c r="G72" s="286">
        <f t="shared" si="0"/>
        <v>1557.13</v>
      </c>
    </row>
    <row r="73" spans="1:8" ht="27" x14ac:dyDescent="0.2">
      <c r="A73" s="201" t="s">
        <v>56</v>
      </c>
      <c r="B73" s="247" t="s">
        <v>296</v>
      </c>
      <c r="C73" s="211" t="s">
        <v>229</v>
      </c>
      <c r="D73" s="211" t="s">
        <v>134</v>
      </c>
      <c r="E73" s="206" t="s">
        <v>346</v>
      </c>
      <c r="F73" s="211" t="s">
        <v>242</v>
      </c>
      <c r="G73" s="283">
        <f t="shared" si="0"/>
        <v>1557.13</v>
      </c>
    </row>
    <row r="74" spans="1:8" ht="24.75" customHeight="1" x14ac:dyDescent="0.2">
      <c r="A74" s="202" t="s">
        <v>515</v>
      </c>
      <c r="B74" s="223" t="s">
        <v>296</v>
      </c>
      <c r="C74" s="203" t="s">
        <v>229</v>
      </c>
      <c r="D74" s="203" t="s">
        <v>134</v>
      </c>
      <c r="E74" s="203" t="s">
        <v>346</v>
      </c>
      <c r="F74" s="203" t="s">
        <v>289</v>
      </c>
      <c r="G74" s="287">
        <v>1557.13</v>
      </c>
      <c r="H74" s="383"/>
    </row>
    <row r="75" spans="1:8" ht="3" hidden="1" customHeight="1" x14ac:dyDescent="0.2">
      <c r="A75" s="216" t="s">
        <v>64</v>
      </c>
      <c r="B75" s="224" t="s">
        <v>296</v>
      </c>
      <c r="C75" s="208" t="s">
        <v>229</v>
      </c>
      <c r="D75" s="208" t="s">
        <v>246</v>
      </c>
      <c r="E75" s="208" t="s">
        <v>335</v>
      </c>
      <c r="F75" s="215" t="s">
        <v>242</v>
      </c>
      <c r="G75" s="279" t="e">
        <f>G76</f>
        <v>#REF!</v>
      </c>
    </row>
    <row r="76" spans="1:8" ht="30" hidden="1" x14ac:dyDescent="0.2">
      <c r="A76" s="237" t="s">
        <v>60</v>
      </c>
      <c r="B76" s="240" t="s">
        <v>296</v>
      </c>
      <c r="C76" s="218" t="s">
        <v>229</v>
      </c>
      <c r="D76" s="218" t="s">
        <v>246</v>
      </c>
      <c r="E76" s="218" t="s">
        <v>336</v>
      </c>
      <c r="F76" s="218" t="s">
        <v>242</v>
      </c>
      <c r="G76" s="291" t="e">
        <f>G77</f>
        <v>#REF!</v>
      </c>
    </row>
    <row r="77" spans="1:8" ht="45" hidden="1" x14ac:dyDescent="0.2">
      <c r="A77" s="241" t="s">
        <v>18</v>
      </c>
      <c r="B77" s="243" t="s">
        <v>296</v>
      </c>
      <c r="C77" s="242" t="s">
        <v>229</v>
      </c>
      <c r="D77" s="242" t="s">
        <v>246</v>
      </c>
      <c r="E77" s="242" t="s">
        <v>337</v>
      </c>
      <c r="F77" s="242" t="s">
        <v>242</v>
      </c>
      <c r="G77" s="292" t="e">
        <f>G78</f>
        <v>#REF!</v>
      </c>
    </row>
    <row r="78" spans="1:8" ht="25.5" hidden="1" x14ac:dyDescent="0.2">
      <c r="A78" s="204" t="s">
        <v>20</v>
      </c>
      <c r="B78" s="221" t="s">
        <v>296</v>
      </c>
      <c r="C78" s="205" t="s">
        <v>229</v>
      </c>
      <c r="D78" s="205" t="s">
        <v>246</v>
      </c>
      <c r="E78" s="205" t="s">
        <v>338</v>
      </c>
      <c r="F78" s="205" t="s">
        <v>242</v>
      </c>
      <c r="G78" s="286" t="e">
        <f>G79</f>
        <v>#REF!</v>
      </c>
    </row>
    <row r="79" spans="1:8" ht="27" hidden="1" x14ac:dyDescent="0.2">
      <c r="A79" s="201" t="s">
        <v>65</v>
      </c>
      <c r="B79" s="221" t="s">
        <v>296</v>
      </c>
      <c r="C79" s="206" t="s">
        <v>229</v>
      </c>
      <c r="D79" s="206" t="s">
        <v>246</v>
      </c>
      <c r="E79" s="206" t="s">
        <v>347</v>
      </c>
      <c r="F79" s="211" t="s">
        <v>242</v>
      </c>
      <c r="G79" s="283" t="e">
        <f>G80</f>
        <v>#REF!</v>
      </c>
    </row>
    <row r="80" spans="1:8" ht="25.5" hidden="1" x14ac:dyDescent="0.2">
      <c r="A80" s="202" t="s">
        <v>288</v>
      </c>
      <c r="B80" s="247" t="s">
        <v>296</v>
      </c>
      <c r="C80" s="203" t="s">
        <v>229</v>
      </c>
      <c r="D80" s="203" t="s">
        <v>246</v>
      </c>
      <c r="E80" s="203" t="s">
        <v>347</v>
      </c>
      <c r="F80" s="212" t="s">
        <v>289</v>
      </c>
      <c r="G80" s="287" t="e">
        <f>#REF!</f>
        <v>#REF!</v>
      </c>
    </row>
    <row r="81" spans="1:8" ht="30.75" customHeight="1" x14ac:dyDescent="0.2">
      <c r="A81" s="234" t="s">
        <v>230</v>
      </c>
      <c r="B81" s="236" t="s">
        <v>296</v>
      </c>
      <c r="C81" s="233" t="s">
        <v>231</v>
      </c>
      <c r="D81" s="233" t="s">
        <v>241</v>
      </c>
      <c r="E81" s="213" t="s">
        <v>335</v>
      </c>
      <c r="F81" s="233" t="s">
        <v>242</v>
      </c>
      <c r="G81" s="295">
        <f>G85+G82</f>
        <v>953.11</v>
      </c>
    </row>
    <row r="82" spans="1:8" ht="24.75" customHeight="1" x14ac:dyDescent="0.2">
      <c r="A82" s="214" t="s">
        <v>249</v>
      </c>
      <c r="B82" s="224" t="s">
        <v>296</v>
      </c>
      <c r="C82" s="215" t="s">
        <v>231</v>
      </c>
      <c r="D82" s="215" t="s">
        <v>228</v>
      </c>
      <c r="E82" s="208" t="s">
        <v>335</v>
      </c>
      <c r="F82" s="215" t="s">
        <v>242</v>
      </c>
      <c r="G82" s="296">
        <f>G83</f>
        <v>48.73</v>
      </c>
    </row>
    <row r="83" spans="1:8" ht="37.5" customHeight="1" x14ac:dyDescent="0.2">
      <c r="A83" s="238" t="s">
        <v>60</v>
      </c>
      <c r="B83" s="240" t="s">
        <v>296</v>
      </c>
      <c r="C83" s="239" t="s">
        <v>231</v>
      </c>
      <c r="D83" s="239" t="s">
        <v>228</v>
      </c>
      <c r="E83" s="218" t="s">
        <v>347</v>
      </c>
      <c r="F83" s="239" t="s">
        <v>242</v>
      </c>
      <c r="G83" s="294">
        <f>G84</f>
        <v>48.73</v>
      </c>
    </row>
    <row r="84" spans="1:8" ht="21" customHeight="1" x14ac:dyDescent="0.2">
      <c r="A84" s="202" t="s">
        <v>515</v>
      </c>
      <c r="B84" s="223" t="s">
        <v>296</v>
      </c>
      <c r="C84" s="203" t="s">
        <v>231</v>
      </c>
      <c r="D84" s="203" t="s">
        <v>228</v>
      </c>
      <c r="E84" s="203" t="s">
        <v>347</v>
      </c>
      <c r="F84" s="203" t="s">
        <v>289</v>
      </c>
      <c r="G84" s="284">
        <v>48.73</v>
      </c>
    </row>
    <row r="85" spans="1:8" ht="21" customHeight="1" x14ac:dyDescent="0.2">
      <c r="A85" s="217" t="s">
        <v>269</v>
      </c>
      <c r="B85" s="224" t="s">
        <v>296</v>
      </c>
      <c r="C85" s="208" t="s">
        <v>231</v>
      </c>
      <c r="D85" s="208" t="s">
        <v>248</v>
      </c>
      <c r="E85" s="208" t="s">
        <v>335</v>
      </c>
      <c r="F85" s="215" t="s">
        <v>242</v>
      </c>
      <c r="G85" s="251">
        <f>G89+G86</f>
        <v>904.38</v>
      </c>
    </row>
    <row r="86" spans="1:8" ht="27" x14ac:dyDescent="0.2">
      <c r="A86" s="201" t="s">
        <v>60</v>
      </c>
      <c r="B86" s="221" t="s">
        <v>296</v>
      </c>
      <c r="C86" s="205" t="s">
        <v>231</v>
      </c>
      <c r="D86" s="205" t="s">
        <v>248</v>
      </c>
      <c r="E86" s="205" t="s">
        <v>482</v>
      </c>
      <c r="F86" s="210" t="s">
        <v>242</v>
      </c>
      <c r="G86" s="360">
        <f>G87</f>
        <v>357.9</v>
      </c>
    </row>
    <row r="87" spans="1:8" ht="20.25" customHeight="1" x14ac:dyDescent="0.2">
      <c r="A87" s="202" t="s">
        <v>483</v>
      </c>
      <c r="B87" s="223" t="s">
        <v>296</v>
      </c>
      <c r="C87" s="203" t="s">
        <v>231</v>
      </c>
      <c r="D87" s="203" t="s">
        <v>248</v>
      </c>
      <c r="E87" s="203" t="s">
        <v>484</v>
      </c>
      <c r="F87" s="212" t="s">
        <v>242</v>
      </c>
      <c r="G87" s="287">
        <f>G88</f>
        <v>357.9</v>
      </c>
    </row>
    <row r="88" spans="1:8" x14ac:dyDescent="0.2">
      <c r="A88" s="202" t="s">
        <v>515</v>
      </c>
      <c r="B88" s="223" t="s">
        <v>296</v>
      </c>
      <c r="C88" s="203" t="s">
        <v>231</v>
      </c>
      <c r="D88" s="203" t="s">
        <v>248</v>
      </c>
      <c r="E88" s="203" t="s">
        <v>484</v>
      </c>
      <c r="F88" s="212" t="s">
        <v>289</v>
      </c>
      <c r="G88" s="287">
        <v>357.9</v>
      </c>
      <c r="H88" s="383"/>
    </row>
    <row r="89" spans="1:8" ht="30" x14ac:dyDescent="0.2">
      <c r="A89" s="237" t="s">
        <v>60</v>
      </c>
      <c r="B89" s="240" t="s">
        <v>296</v>
      </c>
      <c r="C89" s="218" t="s">
        <v>231</v>
      </c>
      <c r="D89" s="218" t="s">
        <v>248</v>
      </c>
      <c r="E89" s="218" t="s">
        <v>336</v>
      </c>
      <c r="F89" s="218" t="s">
        <v>242</v>
      </c>
      <c r="G89" s="291">
        <f>G90</f>
        <v>546.48</v>
      </c>
    </row>
    <row r="90" spans="1:8" ht="45" x14ac:dyDescent="0.2">
      <c r="A90" s="241" t="s">
        <v>18</v>
      </c>
      <c r="B90" s="243" t="s">
        <v>296</v>
      </c>
      <c r="C90" s="242" t="s">
        <v>231</v>
      </c>
      <c r="D90" s="242" t="s">
        <v>248</v>
      </c>
      <c r="E90" s="242" t="s">
        <v>337</v>
      </c>
      <c r="F90" s="242" t="s">
        <v>242</v>
      </c>
      <c r="G90" s="292">
        <f>G91</f>
        <v>546.48</v>
      </c>
    </row>
    <row r="91" spans="1:8" ht="25.5" x14ac:dyDescent="0.2">
      <c r="A91" s="204" t="s">
        <v>20</v>
      </c>
      <c r="B91" s="221" t="s">
        <v>296</v>
      </c>
      <c r="C91" s="205" t="s">
        <v>231</v>
      </c>
      <c r="D91" s="208" t="s">
        <v>248</v>
      </c>
      <c r="E91" s="205" t="s">
        <v>338</v>
      </c>
      <c r="F91" s="205" t="s">
        <v>242</v>
      </c>
      <c r="G91" s="286">
        <f>G92+G96</f>
        <v>546.48</v>
      </c>
    </row>
    <row r="92" spans="1:8" ht="15" x14ac:dyDescent="0.2">
      <c r="A92" s="201" t="s">
        <v>270</v>
      </c>
      <c r="B92" s="247" t="s">
        <v>296</v>
      </c>
      <c r="C92" s="206" t="s">
        <v>231</v>
      </c>
      <c r="D92" s="218" t="s">
        <v>248</v>
      </c>
      <c r="E92" s="206" t="s">
        <v>353</v>
      </c>
      <c r="F92" s="206" t="s">
        <v>242</v>
      </c>
      <c r="G92" s="283">
        <f>G93</f>
        <v>546.48</v>
      </c>
    </row>
    <row r="93" spans="1:8" ht="15" x14ac:dyDescent="0.2">
      <c r="A93" s="202" t="s">
        <v>516</v>
      </c>
      <c r="B93" s="223" t="s">
        <v>296</v>
      </c>
      <c r="C93" s="203" t="s">
        <v>231</v>
      </c>
      <c r="D93" s="219" t="s">
        <v>248</v>
      </c>
      <c r="E93" s="203" t="s">
        <v>353</v>
      </c>
      <c r="F93" s="203" t="s">
        <v>289</v>
      </c>
      <c r="G93" s="297">
        <v>546.48</v>
      </c>
      <c r="H93" s="383"/>
    </row>
    <row r="94" spans="1:8" ht="15" hidden="1" x14ac:dyDescent="0.2">
      <c r="A94" s="220" t="s">
        <v>271</v>
      </c>
      <c r="B94" s="221" t="s">
        <v>296</v>
      </c>
      <c r="C94" s="206" t="s">
        <v>231</v>
      </c>
      <c r="D94" s="218" t="s">
        <v>248</v>
      </c>
      <c r="E94" s="206" t="s">
        <v>360</v>
      </c>
      <c r="F94" s="206" t="s">
        <v>242</v>
      </c>
      <c r="G94" s="298" t="e">
        <f>G95</f>
        <v>#REF!</v>
      </c>
    </row>
    <row r="95" spans="1:8" ht="25.5" hidden="1" x14ac:dyDescent="0.2">
      <c r="A95" s="202" t="s">
        <v>288</v>
      </c>
      <c r="B95" s="223" t="s">
        <v>296</v>
      </c>
      <c r="C95" s="203" t="s">
        <v>231</v>
      </c>
      <c r="D95" s="219" t="s">
        <v>248</v>
      </c>
      <c r="E95" s="203" t="s">
        <v>360</v>
      </c>
      <c r="F95" s="203" t="s">
        <v>289</v>
      </c>
      <c r="G95" s="287" t="e">
        <f>SUM(#REF!)</f>
        <v>#REF!</v>
      </c>
    </row>
    <row r="96" spans="1:8" ht="21" customHeight="1" x14ac:dyDescent="0.2">
      <c r="A96" s="201" t="s">
        <v>272</v>
      </c>
      <c r="B96" s="247" t="s">
        <v>296</v>
      </c>
      <c r="C96" s="206" t="s">
        <v>231</v>
      </c>
      <c r="D96" s="218" t="s">
        <v>248</v>
      </c>
      <c r="E96" s="206" t="s">
        <v>354</v>
      </c>
      <c r="F96" s="206" t="s">
        <v>242</v>
      </c>
      <c r="G96" s="283">
        <f>G97</f>
        <v>0</v>
      </c>
    </row>
    <row r="97" spans="1:9" ht="25.5" x14ac:dyDescent="0.2">
      <c r="A97" s="202" t="s">
        <v>288</v>
      </c>
      <c r="B97" s="223" t="s">
        <v>296</v>
      </c>
      <c r="C97" s="203" t="s">
        <v>231</v>
      </c>
      <c r="D97" s="203" t="s">
        <v>248</v>
      </c>
      <c r="E97" s="203" t="s">
        <v>354</v>
      </c>
      <c r="F97" s="203" t="s">
        <v>289</v>
      </c>
      <c r="G97" s="287">
        <v>0</v>
      </c>
    </row>
    <row r="98" spans="1:9" ht="15.75" x14ac:dyDescent="0.2">
      <c r="A98" s="197" t="s">
        <v>518</v>
      </c>
      <c r="B98" s="213" t="s">
        <v>296</v>
      </c>
      <c r="C98" s="213" t="s">
        <v>394</v>
      </c>
      <c r="D98" s="213" t="s">
        <v>241</v>
      </c>
      <c r="E98" s="213" t="s">
        <v>335</v>
      </c>
      <c r="F98" s="213" t="s">
        <v>242</v>
      </c>
      <c r="G98" s="451">
        <f>G99</f>
        <v>0</v>
      </c>
    </row>
    <row r="99" spans="1:9" ht="36" customHeight="1" x14ac:dyDescent="0.2">
      <c r="A99" s="214" t="s">
        <v>519</v>
      </c>
      <c r="B99" s="214" t="s">
        <v>296</v>
      </c>
      <c r="C99" s="214" t="s">
        <v>394</v>
      </c>
      <c r="D99" s="214" t="s">
        <v>231</v>
      </c>
      <c r="E99" s="208" t="s">
        <v>335</v>
      </c>
      <c r="F99" s="208" t="s">
        <v>242</v>
      </c>
      <c r="G99" s="452">
        <f>G100</f>
        <v>0</v>
      </c>
    </row>
    <row r="100" spans="1:9" x14ac:dyDescent="0.2">
      <c r="A100" s="202" t="s">
        <v>516</v>
      </c>
      <c r="B100" s="453">
        <v>727</v>
      </c>
      <c r="C100" s="453" t="s">
        <v>394</v>
      </c>
      <c r="D100" s="453" t="s">
        <v>231</v>
      </c>
      <c r="E100" s="454" t="s">
        <v>339</v>
      </c>
      <c r="F100" s="453" t="s">
        <v>289</v>
      </c>
      <c r="G100" s="455">
        <v>0</v>
      </c>
    </row>
    <row r="101" spans="1:9" ht="15.75" x14ac:dyDescent="0.2">
      <c r="A101" s="197" t="s">
        <v>461</v>
      </c>
      <c r="B101" s="235" t="s">
        <v>296</v>
      </c>
      <c r="C101" s="213" t="s">
        <v>232</v>
      </c>
      <c r="D101" s="213" t="s">
        <v>241</v>
      </c>
      <c r="E101" s="213" t="s">
        <v>335</v>
      </c>
      <c r="F101" s="213" t="s">
        <v>242</v>
      </c>
      <c r="G101" s="289">
        <f>G102</f>
        <v>8462.1200000000008</v>
      </c>
    </row>
    <row r="102" spans="1:9" ht="13.5" customHeight="1" x14ac:dyDescent="0.2">
      <c r="A102" s="207" t="s">
        <v>251</v>
      </c>
      <c r="B102" s="224" t="s">
        <v>296</v>
      </c>
      <c r="C102" s="208" t="s">
        <v>232</v>
      </c>
      <c r="D102" s="208" t="s">
        <v>228</v>
      </c>
      <c r="E102" s="208" t="s">
        <v>335</v>
      </c>
      <c r="F102" s="208" t="s">
        <v>242</v>
      </c>
      <c r="G102" s="290">
        <f>G103+G107</f>
        <v>8462.1200000000008</v>
      </c>
    </row>
    <row r="103" spans="1:9" ht="0.75" customHeight="1" x14ac:dyDescent="0.2">
      <c r="A103" s="238" t="s">
        <v>233</v>
      </c>
      <c r="B103" s="240" t="s">
        <v>296</v>
      </c>
      <c r="C103" s="218" t="s">
        <v>232</v>
      </c>
      <c r="D103" s="218" t="s">
        <v>228</v>
      </c>
      <c r="E103" s="218" t="s">
        <v>343</v>
      </c>
      <c r="F103" s="218" t="s">
        <v>242</v>
      </c>
      <c r="G103" s="294">
        <f>G104</f>
        <v>0</v>
      </c>
    </row>
    <row r="104" spans="1:9" ht="33" hidden="1" customHeight="1" x14ac:dyDescent="0.2">
      <c r="A104" s="241" t="s">
        <v>462</v>
      </c>
      <c r="B104" s="243" t="s">
        <v>296</v>
      </c>
      <c r="C104" s="242" t="s">
        <v>232</v>
      </c>
      <c r="D104" s="242" t="s">
        <v>228</v>
      </c>
      <c r="E104" s="242" t="s">
        <v>355</v>
      </c>
      <c r="F104" s="242" t="s">
        <v>242</v>
      </c>
      <c r="G104" s="292">
        <f>G105</f>
        <v>0</v>
      </c>
    </row>
    <row r="105" spans="1:9" ht="25.5" hidden="1" x14ac:dyDescent="0.2">
      <c r="A105" s="204" t="s">
        <v>326</v>
      </c>
      <c r="B105" s="221" t="s">
        <v>296</v>
      </c>
      <c r="C105" s="205" t="s">
        <v>232</v>
      </c>
      <c r="D105" s="205" t="s">
        <v>228</v>
      </c>
      <c r="E105" s="205" t="s">
        <v>361</v>
      </c>
      <c r="F105" s="205" t="s">
        <v>242</v>
      </c>
      <c r="G105" s="286">
        <f>G106</f>
        <v>0</v>
      </c>
    </row>
    <row r="106" spans="1:9" ht="31.5" hidden="1" customHeight="1" x14ac:dyDescent="0.2">
      <c r="A106" s="202" t="s">
        <v>288</v>
      </c>
      <c r="B106" s="223" t="s">
        <v>296</v>
      </c>
      <c r="C106" s="203" t="s">
        <v>232</v>
      </c>
      <c r="D106" s="203" t="s">
        <v>228</v>
      </c>
      <c r="E106" s="203" t="s">
        <v>361</v>
      </c>
      <c r="F106" s="203" t="s">
        <v>289</v>
      </c>
      <c r="G106" s="287">
        <v>0</v>
      </c>
    </row>
    <row r="107" spans="1:9" ht="30" x14ac:dyDescent="0.2">
      <c r="A107" s="237" t="s">
        <v>60</v>
      </c>
      <c r="B107" s="240" t="s">
        <v>296</v>
      </c>
      <c r="C107" s="218" t="s">
        <v>232</v>
      </c>
      <c r="D107" s="218" t="s">
        <v>228</v>
      </c>
      <c r="E107" s="218" t="s">
        <v>336</v>
      </c>
      <c r="F107" s="218" t="s">
        <v>242</v>
      </c>
      <c r="G107" s="291">
        <f>G108</f>
        <v>8462.1200000000008</v>
      </c>
    </row>
    <row r="108" spans="1:9" ht="45" x14ac:dyDescent="0.2">
      <c r="A108" s="241" t="s">
        <v>18</v>
      </c>
      <c r="B108" s="243" t="s">
        <v>296</v>
      </c>
      <c r="C108" s="242" t="s">
        <v>232</v>
      </c>
      <c r="D108" s="242" t="s">
        <v>228</v>
      </c>
      <c r="E108" s="242" t="s">
        <v>337</v>
      </c>
      <c r="F108" s="242" t="s">
        <v>242</v>
      </c>
      <c r="G108" s="292">
        <f>G109</f>
        <v>8462.1200000000008</v>
      </c>
    </row>
    <row r="109" spans="1:9" ht="25.5" x14ac:dyDescent="0.2">
      <c r="A109" s="204" t="s">
        <v>20</v>
      </c>
      <c r="B109" s="221" t="s">
        <v>296</v>
      </c>
      <c r="C109" s="205" t="s">
        <v>232</v>
      </c>
      <c r="D109" s="205" t="s">
        <v>228</v>
      </c>
      <c r="E109" s="205" t="s">
        <v>338</v>
      </c>
      <c r="F109" s="205" t="s">
        <v>242</v>
      </c>
      <c r="G109" s="286">
        <f>G110</f>
        <v>8462.1200000000008</v>
      </c>
    </row>
    <row r="110" spans="1:9" ht="40.5" x14ac:dyDescent="0.2">
      <c r="A110" s="201" t="s">
        <v>51</v>
      </c>
      <c r="B110" s="247" t="s">
        <v>296</v>
      </c>
      <c r="C110" s="206" t="s">
        <v>232</v>
      </c>
      <c r="D110" s="206" t="s">
        <v>228</v>
      </c>
      <c r="E110" s="206" t="s">
        <v>356</v>
      </c>
      <c r="F110" s="206" t="s">
        <v>242</v>
      </c>
      <c r="G110" s="283">
        <f>SUM(G111:G118)</f>
        <v>8462.1200000000008</v>
      </c>
    </row>
    <row r="111" spans="1:9" x14ac:dyDescent="0.2">
      <c r="A111" s="202" t="s">
        <v>369</v>
      </c>
      <c r="B111" s="223" t="s">
        <v>296</v>
      </c>
      <c r="C111" s="203" t="s">
        <v>232</v>
      </c>
      <c r="D111" s="203" t="s">
        <v>228</v>
      </c>
      <c r="E111" s="203" t="s">
        <v>356</v>
      </c>
      <c r="F111" s="203" t="s">
        <v>293</v>
      </c>
      <c r="G111" s="297">
        <v>4200</v>
      </c>
      <c r="H111" s="413"/>
      <c r="I111" s="428"/>
    </row>
    <row r="112" spans="1:9" ht="25.5" x14ac:dyDescent="0.2">
      <c r="A112" s="202" t="s">
        <v>398</v>
      </c>
      <c r="B112" s="223" t="s">
        <v>296</v>
      </c>
      <c r="C112" s="203" t="s">
        <v>232</v>
      </c>
      <c r="D112" s="203" t="s">
        <v>228</v>
      </c>
      <c r="E112" s="203" t="s">
        <v>356</v>
      </c>
      <c r="F112" s="203" t="s">
        <v>397</v>
      </c>
      <c r="G112" s="297">
        <v>0</v>
      </c>
      <c r="I112" s="428"/>
    </row>
    <row r="113" spans="1:9" ht="36.75" customHeight="1" x14ac:dyDescent="0.2">
      <c r="A113" s="202" t="s">
        <v>399</v>
      </c>
      <c r="B113" s="223" t="s">
        <v>296</v>
      </c>
      <c r="C113" s="203" t="s">
        <v>232</v>
      </c>
      <c r="D113" s="203" t="s">
        <v>228</v>
      </c>
      <c r="E113" s="203" t="s">
        <v>356</v>
      </c>
      <c r="F113" s="203" t="s">
        <v>367</v>
      </c>
      <c r="G113" s="297">
        <v>1268</v>
      </c>
      <c r="H113" s="383"/>
      <c r="I113" s="428"/>
    </row>
    <row r="114" spans="1:9" ht="0.75" hidden="1" customHeight="1" x14ac:dyDescent="0.2">
      <c r="A114" s="202" t="s">
        <v>371</v>
      </c>
      <c r="B114" s="223" t="s">
        <v>296</v>
      </c>
      <c r="C114" s="203" t="s">
        <v>232</v>
      </c>
      <c r="D114" s="203" t="s">
        <v>228</v>
      </c>
      <c r="E114" s="203" t="s">
        <v>356</v>
      </c>
      <c r="F114" s="203" t="s">
        <v>287</v>
      </c>
      <c r="G114" s="287">
        <v>0</v>
      </c>
      <c r="H114" s="383"/>
    </row>
    <row r="115" spans="1:9" x14ac:dyDescent="0.2">
      <c r="A115" s="202" t="s">
        <v>516</v>
      </c>
      <c r="B115" s="222" t="s">
        <v>296</v>
      </c>
      <c r="C115" s="203" t="s">
        <v>232</v>
      </c>
      <c r="D115" s="203" t="s">
        <v>228</v>
      </c>
      <c r="E115" s="203" t="s">
        <v>356</v>
      </c>
      <c r="F115" s="203" t="s">
        <v>289</v>
      </c>
      <c r="G115" s="297">
        <v>2994.12</v>
      </c>
      <c r="H115" s="253"/>
      <c r="I115" s="253"/>
    </row>
    <row r="116" spans="1:9" ht="25.5" x14ac:dyDescent="0.2">
      <c r="A116" s="202" t="s">
        <v>392</v>
      </c>
      <c r="B116" s="222" t="s">
        <v>296</v>
      </c>
      <c r="C116" s="203" t="s">
        <v>232</v>
      </c>
      <c r="D116" s="203" t="s">
        <v>228</v>
      </c>
      <c r="E116" s="203" t="s">
        <v>356</v>
      </c>
      <c r="F116" s="203" t="s">
        <v>389</v>
      </c>
      <c r="G116" s="297">
        <v>0</v>
      </c>
      <c r="H116" s="383"/>
    </row>
    <row r="117" spans="1:9" x14ac:dyDescent="0.2">
      <c r="A117" s="202" t="s">
        <v>372</v>
      </c>
      <c r="B117" s="223" t="s">
        <v>296</v>
      </c>
      <c r="C117" s="203" t="s">
        <v>232</v>
      </c>
      <c r="D117" s="203" t="s">
        <v>228</v>
      </c>
      <c r="E117" s="203" t="s">
        <v>356</v>
      </c>
      <c r="F117" s="203" t="s">
        <v>290</v>
      </c>
      <c r="G117" s="287">
        <v>0</v>
      </c>
    </row>
    <row r="118" spans="1:9" x14ac:dyDescent="0.2">
      <c r="A118" s="202" t="s">
        <v>391</v>
      </c>
      <c r="B118" s="223" t="s">
        <v>296</v>
      </c>
      <c r="C118" s="203" t="s">
        <v>232</v>
      </c>
      <c r="D118" s="203" t="s">
        <v>228</v>
      </c>
      <c r="E118" s="203" t="s">
        <v>356</v>
      </c>
      <c r="F118" s="203" t="s">
        <v>390</v>
      </c>
      <c r="G118" s="287">
        <v>0</v>
      </c>
    </row>
    <row r="119" spans="1:9" ht="15.75" hidden="1" x14ac:dyDescent="0.2">
      <c r="A119" s="197" t="s">
        <v>418</v>
      </c>
      <c r="B119" s="221" t="s">
        <v>296</v>
      </c>
      <c r="C119" s="205" t="s">
        <v>419</v>
      </c>
      <c r="D119" s="205" t="s">
        <v>241</v>
      </c>
      <c r="E119" s="205" t="s">
        <v>335</v>
      </c>
      <c r="F119" s="205" t="s">
        <v>242</v>
      </c>
      <c r="G119" s="360">
        <f>G120</f>
        <v>0</v>
      </c>
    </row>
    <row r="120" spans="1:9" hidden="1" x14ac:dyDescent="0.2">
      <c r="A120" s="204" t="s">
        <v>421</v>
      </c>
      <c r="B120" s="221" t="s">
        <v>296</v>
      </c>
      <c r="C120" s="205" t="s">
        <v>419</v>
      </c>
      <c r="D120" s="205" t="s">
        <v>420</v>
      </c>
      <c r="E120" s="205" t="s">
        <v>335</v>
      </c>
      <c r="F120" s="205" t="s">
        <v>242</v>
      </c>
      <c r="G120" s="360">
        <f>G121</f>
        <v>0</v>
      </c>
    </row>
    <row r="121" spans="1:9" hidden="1" x14ac:dyDescent="0.2">
      <c r="A121" s="204" t="s">
        <v>233</v>
      </c>
      <c r="B121" s="221" t="s">
        <v>296</v>
      </c>
      <c r="C121" s="205" t="s">
        <v>419</v>
      </c>
      <c r="D121" s="205" t="s">
        <v>420</v>
      </c>
      <c r="E121" s="205" t="s">
        <v>422</v>
      </c>
      <c r="F121" s="205" t="s">
        <v>242</v>
      </c>
      <c r="G121" s="360">
        <f>G122</f>
        <v>0</v>
      </c>
    </row>
    <row r="122" spans="1:9" ht="51" hidden="1" x14ac:dyDescent="0.2">
      <c r="A122" s="202" t="s">
        <v>417</v>
      </c>
      <c r="B122" s="223" t="s">
        <v>296</v>
      </c>
      <c r="C122" s="203" t="s">
        <v>419</v>
      </c>
      <c r="D122" s="203" t="s">
        <v>420</v>
      </c>
      <c r="E122" s="203" t="s">
        <v>423</v>
      </c>
      <c r="F122" s="203" t="s">
        <v>242</v>
      </c>
      <c r="G122" s="287">
        <f>G123</f>
        <v>0</v>
      </c>
    </row>
    <row r="123" spans="1:9" ht="25.5" hidden="1" x14ac:dyDescent="0.2">
      <c r="A123" s="202" t="s">
        <v>424</v>
      </c>
      <c r="B123" s="223" t="s">
        <v>296</v>
      </c>
      <c r="C123" s="203" t="s">
        <v>419</v>
      </c>
      <c r="D123" s="203" t="s">
        <v>420</v>
      </c>
      <c r="E123" s="203" t="s">
        <v>416</v>
      </c>
      <c r="F123" s="203" t="s">
        <v>242</v>
      </c>
      <c r="G123" s="287">
        <f>G124</f>
        <v>0</v>
      </c>
    </row>
    <row r="124" spans="1:9" ht="25.5" hidden="1" x14ac:dyDescent="0.2">
      <c r="A124" s="202" t="s">
        <v>288</v>
      </c>
      <c r="B124" s="223" t="s">
        <v>296</v>
      </c>
      <c r="C124" s="203" t="s">
        <v>419</v>
      </c>
      <c r="D124" s="203" t="s">
        <v>420</v>
      </c>
      <c r="E124" s="203" t="s">
        <v>416</v>
      </c>
      <c r="F124" s="203" t="s">
        <v>289</v>
      </c>
      <c r="G124" s="287">
        <v>0</v>
      </c>
      <c r="H124" s="383"/>
    </row>
    <row r="125" spans="1:9" ht="47.25" x14ac:dyDescent="0.2">
      <c r="A125" s="232" t="s">
        <v>181</v>
      </c>
      <c r="B125" s="236" t="s">
        <v>296</v>
      </c>
      <c r="C125" s="213" t="s">
        <v>180</v>
      </c>
      <c r="D125" s="213" t="s">
        <v>241</v>
      </c>
      <c r="E125" s="213" t="s">
        <v>335</v>
      </c>
      <c r="F125" s="213" t="s">
        <v>242</v>
      </c>
      <c r="G125" s="295">
        <f t="shared" ref="G125:G130" si="1">G126</f>
        <v>0</v>
      </c>
    </row>
    <row r="126" spans="1:9" ht="28.5" x14ac:dyDescent="0.2">
      <c r="A126" s="214" t="s">
        <v>182</v>
      </c>
      <c r="B126" s="224" t="s">
        <v>296</v>
      </c>
      <c r="C126" s="208" t="s">
        <v>180</v>
      </c>
      <c r="D126" s="208" t="s">
        <v>228</v>
      </c>
      <c r="E126" s="208" t="s">
        <v>335</v>
      </c>
      <c r="F126" s="208" t="s">
        <v>242</v>
      </c>
      <c r="G126" s="299">
        <f t="shared" si="1"/>
        <v>0</v>
      </c>
    </row>
    <row r="127" spans="1:9" ht="30" x14ac:dyDescent="0.2">
      <c r="A127" s="237" t="s">
        <v>60</v>
      </c>
      <c r="B127" s="240" t="s">
        <v>296</v>
      </c>
      <c r="C127" s="218" t="s">
        <v>180</v>
      </c>
      <c r="D127" s="218" t="s">
        <v>228</v>
      </c>
      <c r="E127" s="218" t="s">
        <v>336</v>
      </c>
      <c r="F127" s="218" t="s">
        <v>242</v>
      </c>
      <c r="G127" s="280">
        <f t="shared" si="1"/>
        <v>0</v>
      </c>
    </row>
    <row r="128" spans="1:9" ht="45" x14ac:dyDescent="0.2">
      <c r="A128" s="241" t="s">
        <v>18</v>
      </c>
      <c r="B128" s="243" t="s">
        <v>296</v>
      </c>
      <c r="C128" s="242" t="s">
        <v>180</v>
      </c>
      <c r="D128" s="242" t="s">
        <v>228</v>
      </c>
      <c r="E128" s="242" t="s">
        <v>337</v>
      </c>
      <c r="F128" s="242" t="s">
        <v>242</v>
      </c>
      <c r="G128" s="281">
        <f t="shared" si="1"/>
        <v>0</v>
      </c>
    </row>
    <row r="129" spans="1:12" ht="25.5" x14ac:dyDescent="0.2">
      <c r="A129" s="204" t="s">
        <v>20</v>
      </c>
      <c r="B129" s="221" t="s">
        <v>296</v>
      </c>
      <c r="C129" s="205" t="s">
        <v>180</v>
      </c>
      <c r="D129" s="205" t="s">
        <v>228</v>
      </c>
      <c r="E129" s="205" t="s">
        <v>338</v>
      </c>
      <c r="F129" s="205" t="s">
        <v>242</v>
      </c>
      <c r="G129" s="287">
        <f t="shared" si="1"/>
        <v>0</v>
      </c>
    </row>
    <row r="130" spans="1:12" s="248" customFormat="1" ht="13.5" customHeight="1" x14ac:dyDescent="0.2">
      <c r="A130" s="209" t="s">
        <v>376</v>
      </c>
      <c r="B130" s="247" t="s">
        <v>296</v>
      </c>
      <c r="C130" s="206" t="s">
        <v>180</v>
      </c>
      <c r="D130" s="206" t="s">
        <v>228</v>
      </c>
      <c r="E130" s="206" t="s">
        <v>357</v>
      </c>
      <c r="F130" s="206" t="s">
        <v>242</v>
      </c>
      <c r="G130" s="285">
        <f t="shared" si="1"/>
        <v>0</v>
      </c>
    </row>
    <row r="131" spans="1:12" ht="13.5" customHeight="1" x14ac:dyDescent="0.2">
      <c r="A131" s="260" t="s">
        <v>23</v>
      </c>
      <c r="B131" s="223" t="s">
        <v>296</v>
      </c>
      <c r="C131" s="203" t="s">
        <v>180</v>
      </c>
      <c r="D131" s="203" t="s">
        <v>228</v>
      </c>
      <c r="E131" s="203" t="s">
        <v>357</v>
      </c>
      <c r="F131" s="203" t="s">
        <v>294</v>
      </c>
      <c r="G131" s="287">
        <v>0</v>
      </c>
      <c r="H131" s="383"/>
    </row>
    <row r="132" spans="1:12" ht="78.75" x14ac:dyDescent="0.2">
      <c r="A132" s="197" t="s">
        <v>128</v>
      </c>
      <c r="B132" s="236" t="s">
        <v>296</v>
      </c>
      <c r="C132" s="213" t="s">
        <v>9</v>
      </c>
      <c r="D132" s="213" t="s">
        <v>241</v>
      </c>
      <c r="E132" s="213" t="s">
        <v>335</v>
      </c>
      <c r="F132" s="213" t="s">
        <v>242</v>
      </c>
      <c r="G132" s="300">
        <f>G133</f>
        <v>154.88999999999999</v>
      </c>
    </row>
    <row r="133" spans="1:12" ht="28.5" x14ac:dyDescent="0.2">
      <c r="A133" s="207" t="s">
        <v>129</v>
      </c>
      <c r="B133" s="224" t="s">
        <v>296</v>
      </c>
      <c r="C133" s="215" t="s">
        <v>9</v>
      </c>
      <c r="D133" s="215" t="s">
        <v>248</v>
      </c>
      <c r="E133" s="208" t="s">
        <v>335</v>
      </c>
      <c r="F133" s="215" t="s">
        <v>242</v>
      </c>
      <c r="G133" s="279">
        <f>G134</f>
        <v>154.88999999999999</v>
      </c>
    </row>
    <row r="134" spans="1:12" ht="30" x14ac:dyDescent="0.2">
      <c r="A134" s="237" t="s">
        <v>60</v>
      </c>
      <c r="B134" s="240" t="s">
        <v>296</v>
      </c>
      <c r="C134" s="239" t="s">
        <v>9</v>
      </c>
      <c r="D134" s="239" t="s">
        <v>248</v>
      </c>
      <c r="E134" s="218" t="s">
        <v>336</v>
      </c>
      <c r="F134" s="218" t="s">
        <v>242</v>
      </c>
      <c r="G134" s="280">
        <f>G135</f>
        <v>154.88999999999999</v>
      </c>
    </row>
    <row r="135" spans="1:12" ht="45" x14ac:dyDescent="0.2">
      <c r="A135" s="241" t="s">
        <v>18</v>
      </c>
      <c r="B135" s="243" t="s">
        <v>296</v>
      </c>
      <c r="C135" s="244" t="s">
        <v>9</v>
      </c>
      <c r="D135" s="244" t="s">
        <v>248</v>
      </c>
      <c r="E135" s="242" t="s">
        <v>337</v>
      </c>
      <c r="F135" s="244" t="s">
        <v>242</v>
      </c>
      <c r="G135" s="281">
        <f>G137</f>
        <v>154.88999999999999</v>
      </c>
    </row>
    <row r="136" spans="1:12" ht="25.5" x14ac:dyDescent="0.2">
      <c r="A136" s="204" t="s">
        <v>20</v>
      </c>
      <c r="B136" s="247" t="s">
        <v>296</v>
      </c>
      <c r="C136" s="210" t="s">
        <v>9</v>
      </c>
      <c r="D136" s="210" t="s">
        <v>248</v>
      </c>
      <c r="E136" s="205" t="s">
        <v>338</v>
      </c>
      <c r="F136" s="210" t="s">
        <v>242</v>
      </c>
      <c r="G136" s="282">
        <f>G137</f>
        <v>154.88999999999999</v>
      </c>
    </row>
    <row r="137" spans="1:12" s="231" customFormat="1" ht="13.5" x14ac:dyDescent="0.2">
      <c r="A137" s="201" t="s">
        <v>375</v>
      </c>
      <c r="B137" s="247" t="s">
        <v>296</v>
      </c>
      <c r="C137" s="211" t="s">
        <v>9</v>
      </c>
      <c r="D137" s="211" t="s">
        <v>248</v>
      </c>
      <c r="E137" s="206" t="s">
        <v>358</v>
      </c>
      <c r="F137" s="211" t="s">
        <v>242</v>
      </c>
      <c r="G137" s="285">
        <f>G138</f>
        <v>154.88999999999999</v>
      </c>
    </row>
    <row r="138" spans="1:12" ht="13.5" thickBot="1" x14ac:dyDescent="0.25">
      <c r="A138" s="261" t="s">
        <v>27</v>
      </c>
      <c r="B138" s="262" t="s">
        <v>296</v>
      </c>
      <c r="C138" s="263" t="s">
        <v>9</v>
      </c>
      <c r="D138" s="263" t="s">
        <v>248</v>
      </c>
      <c r="E138" s="264" t="s">
        <v>358</v>
      </c>
      <c r="F138" s="263" t="s">
        <v>295</v>
      </c>
      <c r="G138" s="301">
        <v>154.88999999999999</v>
      </c>
      <c r="H138" s="383"/>
      <c r="J138" s="200"/>
      <c r="K138" s="200"/>
      <c r="L138" s="200"/>
    </row>
    <row r="139" spans="1:12" x14ac:dyDescent="0.2">
      <c r="A139" s="225"/>
      <c r="B139" s="226"/>
      <c r="C139" s="227"/>
      <c r="D139" s="227"/>
      <c r="E139" s="227"/>
      <c r="F139" s="227"/>
      <c r="G139" s="302"/>
    </row>
    <row r="140" spans="1:12" ht="14.25" x14ac:dyDescent="0.2">
      <c r="A140" s="187"/>
      <c r="B140" s="228"/>
      <c r="E140" s="457"/>
      <c r="F140" s="457"/>
    </row>
    <row r="141" spans="1:12" x14ac:dyDescent="0.2">
      <c r="B141" s="229"/>
    </row>
    <row r="142" spans="1:12" x14ac:dyDescent="0.2">
      <c r="B142" s="230"/>
    </row>
    <row r="143" spans="1:12" x14ac:dyDescent="0.2">
      <c r="B143" s="226"/>
    </row>
    <row r="144" spans="1:12" x14ac:dyDescent="0.2">
      <c r="B144" s="226"/>
    </row>
    <row r="145" spans="2:2" x14ac:dyDescent="0.2">
      <c r="B145" s="226"/>
    </row>
    <row r="146" spans="2:2" x14ac:dyDescent="0.2">
      <c r="B146" s="226"/>
    </row>
    <row r="147" spans="2:2" x14ac:dyDescent="0.2">
      <c r="B147" s="226"/>
    </row>
  </sheetData>
  <autoFilter ref="A1:G149"/>
  <mergeCells count="6">
    <mergeCell ref="E140:F140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87" fitToHeight="3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5"/>
  <sheetViews>
    <sheetView workbookViewId="0">
      <selection activeCell="A5" sqref="A5:G5"/>
    </sheetView>
  </sheetViews>
  <sheetFormatPr defaultRowHeight="12.75" x14ac:dyDescent="0.2"/>
  <cols>
    <col min="1" max="1" width="45.140625" style="195" customWidth="1"/>
    <col min="2" max="2" width="5.85546875" style="186" bestFit="1" customWidth="1"/>
    <col min="3" max="3" width="3.5703125" style="186" bestFit="1" customWidth="1"/>
    <col min="4" max="4" width="4.42578125" style="186" bestFit="1" customWidth="1"/>
    <col min="5" max="5" width="16.140625" style="186" customWidth="1"/>
    <col min="6" max="6" width="4.5703125" style="186" bestFit="1" customWidth="1"/>
    <col min="7" max="7" width="15.85546875" style="250" customWidth="1"/>
    <col min="8" max="8" width="11.85546875" style="186" customWidth="1"/>
    <col min="9" max="9" width="9" style="186" customWidth="1"/>
    <col min="10" max="16384" width="9.140625" style="186"/>
  </cols>
  <sheetData>
    <row r="2" spans="1:12" ht="15" x14ac:dyDescent="0.2">
      <c r="A2" s="268"/>
      <c r="B2" s="359"/>
      <c r="C2" s="481" t="s">
        <v>415</v>
      </c>
      <c r="D2" s="481"/>
      <c r="E2" s="481"/>
      <c r="F2" s="481"/>
      <c r="G2" s="481"/>
    </row>
    <row r="3" spans="1:12" ht="14.25" x14ac:dyDescent="0.2">
      <c r="A3" s="481" t="s">
        <v>332</v>
      </c>
      <c r="B3" s="481"/>
      <c r="C3" s="481"/>
      <c r="D3" s="481"/>
      <c r="E3" s="481"/>
      <c r="F3" s="481"/>
      <c r="G3" s="481"/>
    </row>
    <row r="4" spans="1:12" ht="36" customHeight="1" x14ac:dyDescent="0.2">
      <c r="A4" s="482" t="s">
        <v>539</v>
      </c>
      <c r="B4" s="482"/>
      <c r="C4" s="482"/>
      <c r="D4" s="482"/>
      <c r="E4" s="482"/>
      <c r="F4" s="482"/>
      <c r="G4" s="482"/>
    </row>
    <row r="5" spans="1:12" ht="15" x14ac:dyDescent="0.2">
      <c r="A5" s="483" t="s">
        <v>540</v>
      </c>
      <c r="B5" s="483"/>
      <c r="C5" s="483"/>
      <c r="D5" s="483"/>
      <c r="E5" s="483"/>
      <c r="F5" s="483"/>
      <c r="G5" s="483"/>
    </row>
    <row r="6" spans="1:12" ht="15" x14ac:dyDescent="0.2">
      <c r="A6" s="268"/>
      <c r="B6" s="359"/>
      <c r="C6" s="359"/>
      <c r="D6" s="359"/>
      <c r="E6" s="359"/>
      <c r="F6" s="359"/>
      <c r="G6" s="249"/>
    </row>
    <row r="7" spans="1:12" x14ac:dyDescent="0.2">
      <c r="A7" s="479" t="s">
        <v>526</v>
      </c>
      <c r="B7" s="479"/>
      <c r="C7" s="479"/>
      <c r="D7" s="479"/>
      <c r="E7" s="479"/>
      <c r="F7" s="479"/>
      <c r="G7" s="479"/>
    </row>
    <row r="8" spans="1:12" x14ac:dyDescent="0.2">
      <c r="A8" s="479"/>
      <c r="B8" s="479"/>
      <c r="C8" s="479"/>
      <c r="D8" s="479"/>
      <c r="E8" s="479"/>
      <c r="F8" s="479"/>
      <c r="G8" s="479"/>
    </row>
    <row r="9" spans="1:12" x14ac:dyDescent="0.2">
      <c r="A9" s="479"/>
      <c r="B9" s="479"/>
      <c r="C9" s="479"/>
      <c r="D9" s="479"/>
      <c r="E9" s="479"/>
      <c r="F9" s="479"/>
      <c r="G9" s="479"/>
    </row>
    <row r="10" spans="1:12" ht="13.5" thickBot="1" x14ac:dyDescent="0.25">
      <c r="A10" s="187"/>
      <c r="B10" s="189"/>
      <c r="C10" s="190"/>
      <c r="D10" s="189"/>
      <c r="E10" s="189"/>
      <c r="F10" s="189"/>
      <c r="G10" s="250" t="s">
        <v>235</v>
      </c>
    </row>
    <row r="11" spans="1:12" ht="25.5" x14ac:dyDescent="0.2">
      <c r="A11" s="269" t="s">
        <v>236</v>
      </c>
      <c r="B11" s="193" t="s">
        <v>173</v>
      </c>
      <c r="C11" s="193" t="s">
        <v>226</v>
      </c>
      <c r="D11" s="193" t="s">
        <v>237</v>
      </c>
      <c r="E11" s="193" t="s">
        <v>238</v>
      </c>
      <c r="F11" s="193" t="s">
        <v>239</v>
      </c>
      <c r="G11" s="276" t="s">
        <v>240</v>
      </c>
      <c r="H11" s="276" t="s">
        <v>240</v>
      </c>
      <c r="J11" s="196"/>
    </row>
    <row r="12" spans="1:12" x14ac:dyDescent="0.2">
      <c r="A12" s="356"/>
      <c r="B12" s="357"/>
      <c r="C12" s="357"/>
      <c r="D12" s="357"/>
      <c r="E12" s="357"/>
      <c r="F12" s="357"/>
      <c r="G12" s="358" t="s">
        <v>481</v>
      </c>
      <c r="H12" s="358" t="s">
        <v>509</v>
      </c>
      <c r="J12" s="196"/>
    </row>
    <row r="13" spans="1:12" ht="31.5" x14ac:dyDescent="0.2">
      <c r="A13" s="197" t="s">
        <v>299</v>
      </c>
      <c r="B13" s="246">
        <v>727</v>
      </c>
      <c r="C13" s="198"/>
      <c r="D13" s="199"/>
      <c r="E13" s="199"/>
      <c r="F13" s="199"/>
      <c r="G13" s="277">
        <f>G14+G54+G68+G81+G109+G140+G127+G64</f>
        <v>20369.84</v>
      </c>
      <c r="H13" s="277">
        <f>H14+H54+H68+H81+H109+H140+H127+H64</f>
        <v>19971.810000000001</v>
      </c>
      <c r="J13" s="385"/>
      <c r="K13" s="385"/>
      <c r="L13" s="200"/>
    </row>
    <row r="14" spans="1:12" ht="15.75" x14ac:dyDescent="0.2">
      <c r="A14" s="270" t="s">
        <v>227</v>
      </c>
      <c r="B14" s="236" t="s">
        <v>296</v>
      </c>
      <c r="C14" s="213" t="s">
        <v>228</v>
      </c>
      <c r="D14" s="213" t="s">
        <v>241</v>
      </c>
      <c r="E14" s="213" t="s">
        <v>335</v>
      </c>
      <c r="F14" s="213" t="s">
        <v>242</v>
      </c>
      <c r="G14" s="278">
        <f>G15+G22+G29+G45+G48</f>
        <v>9960.9500000000007</v>
      </c>
      <c r="H14" s="278">
        <f>H15+H22+H29+H45+H48</f>
        <v>9967.0300000000007</v>
      </c>
      <c r="J14" s="200"/>
      <c r="K14" s="200"/>
      <c r="L14" s="200"/>
    </row>
    <row r="15" spans="1:12" ht="57" x14ac:dyDescent="0.2">
      <c r="A15" s="207" t="s">
        <v>243</v>
      </c>
      <c r="B15" s="224" t="s">
        <v>296</v>
      </c>
      <c r="C15" s="208" t="s">
        <v>228</v>
      </c>
      <c r="D15" s="208" t="s">
        <v>244</v>
      </c>
      <c r="E15" s="208" t="s">
        <v>335</v>
      </c>
      <c r="F15" s="208" t="s">
        <v>242</v>
      </c>
      <c r="G15" s="279">
        <f t="shared" ref="G15:H18" si="0">G16</f>
        <v>1474.91</v>
      </c>
      <c r="H15" s="279">
        <f t="shared" si="0"/>
        <v>1474.91</v>
      </c>
      <c r="J15" s="200"/>
      <c r="K15" s="200"/>
      <c r="L15" s="200"/>
    </row>
    <row r="16" spans="1:12" ht="30" x14ac:dyDescent="0.2">
      <c r="A16" s="237" t="s">
        <v>60</v>
      </c>
      <c r="B16" s="240" t="s">
        <v>296</v>
      </c>
      <c r="C16" s="218" t="s">
        <v>228</v>
      </c>
      <c r="D16" s="218" t="s">
        <v>244</v>
      </c>
      <c r="E16" s="218" t="s">
        <v>336</v>
      </c>
      <c r="F16" s="218" t="s">
        <v>242</v>
      </c>
      <c r="G16" s="280">
        <f t="shared" si="0"/>
        <v>1474.91</v>
      </c>
      <c r="H16" s="280">
        <f t="shared" si="0"/>
        <v>1474.91</v>
      </c>
      <c r="J16" s="200"/>
      <c r="K16" s="200"/>
      <c r="L16" s="200"/>
    </row>
    <row r="17" spans="1:12" ht="45" x14ac:dyDescent="0.2">
      <c r="A17" s="241" t="s">
        <v>18</v>
      </c>
      <c r="B17" s="243" t="s">
        <v>296</v>
      </c>
      <c r="C17" s="242" t="s">
        <v>228</v>
      </c>
      <c r="D17" s="242" t="s">
        <v>244</v>
      </c>
      <c r="E17" s="242" t="s">
        <v>337</v>
      </c>
      <c r="F17" s="242" t="s">
        <v>242</v>
      </c>
      <c r="G17" s="281">
        <f t="shared" si="0"/>
        <v>1474.91</v>
      </c>
      <c r="H17" s="281">
        <f t="shared" si="0"/>
        <v>1474.91</v>
      </c>
      <c r="J17" s="385"/>
      <c r="K17" s="385"/>
      <c r="L17" s="385"/>
    </row>
    <row r="18" spans="1:12" ht="30" customHeight="1" x14ac:dyDescent="0.2">
      <c r="A18" s="204" t="s">
        <v>20</v>
      </c>
      <c r="B18" s="221" t="s">
        <v>296</v>
      </c>
      <c r="C18" s="205" t="s">
        <v>228</v>
      </c>
      <c r="D18" s="205" t="s">
        <v>244</v>
      </c>
      <c r="E18" s="205" t="s">
        <v>338</v>
      </c>
      <c r="F18" s="205" t="s">
        <v>242</v>
      </c>
      <c r="G18" s="282">
        <f t="shared" si="0"/>
        <v>1474.91</v>
      </c>
      <c r="H18" s="282">
        <f t="shared" si="0"/>
        <v>1474.91</v>
      </c>
      <c r="J18" s="385"/>
      <c r="K18" s="385"/>
      <c r="L18" s="385"/>
    </row>
    <row r="19" spans="1:12" s="248" customFormat="1" ht="27" x14ac:dyDescent="0.2">
      <c r="A19" s="201" t="s">
        <v>374</v>
      </c>
      <c r="B19" s="247" t="s">
        <v>296</v>
      </c>
      <c r="C19" s="206" t="s">
        <v>228</v>
      </c>
      <c r="D19" s="206" t="s">
        <v>244</v>
      </c>
      <c r="E19" s="206" t="s">
        <v>339</v>
      </c>
      <c r="F19" s="206" t="s">
        <v>242</v>
      </c>
      <c r="G19" s="283">
        <f>SUM(G20:G21)</f>
        <v>1474.91</v>
      </c>
      <c r="H19" s="283">
        <f>SUM(H20:H21)</f>
        <v>1474.91</v>
      </c>
      <c r="J19" s="430"/>
      <c r="K19" s="430"/>
      <c r="L19" s="430"/>
    </row>
    <row r="20" spans="1:12" ht="25.5" x14ac:dyDescent="0.2">
      <c r="A20" s="202" t="s">
        <v>368</v>
      </c>
      <c r="B20" s="223" t="s">
        <v>296</v>
      </c>
      <c r="C20" s="203" t="s">
        <v>228</v>
      </c>
      <c r="D20" s="203" t="s">
        <v>244</v>
      </c>
      <c r="E20" s="203" t="s">
        <v>339</v>
      </c>
      <c r="F20" s="203" t="s">
        <v>285</v>
      </c>
      <c r="G20" s="284">
        <v>1132.8</v>
      </c>
      <c r="H20" s="284">
        <v>1132.8</v>
      </c>
      <c r="J20" s="253"/>
      <c r="K20" s="253"/>
      <c r="L20" s="253"/>
    </row>
    <row r="21" spans="1:12" ht="50.25" customHeight="1" x14ac:dyDescent="0.2">
      <c r="A21" s="202" t="s">
        <v>388</v>
      </c>
      <c r="B21" s="223" t="s">
        <v>296</v>
      </c>
      <c r="C21" s="203" t="s">
        <v>228</v>
      </c>
      <c r="D21" s="203" t="s">
        <v>244</v>
      </c>
      <c r="E21" s="203" t="s">
        <v>339</v>
      </c>
      <c r="F21" s="203" t="s">
        <v>366</v>
      </c>
      <c r="G21" s="284">
        <v>342.11</v>
      </c>
      <c r="H21" s="284">
        <v>342.11</v>
      </c>
    </row>
    <row r="22" spans="1:12" ht="0.75" customHeight="1" x14ac:dyDescent="0.2">
      <c r="A22" s="207" t="s">
        <v>30</v>
      </c>
      <c r="B22" s="224" t="s">
        <v>296</v>
      </c>
      <c r="C22" s="208" t="s">
        <v>228</v>
      </c>
      <c r="D22" s="208" t="s">
        <v>248</v>
      </c>
      <c r="E22" s="208" t="s">
        <v>335</v>
      </c>
      <c r="F22" s="208" t="s">
        <v>242</v>
      </c>
      <c r="G22" s="279">
        <f>G23</f>
        <v>0</v>
      </c>
      <c r="H22" s="279">
        <f>H23</f>
        <v>0</v>
      </c>
    </row>
    <row r="23" spans="1:12" ht="30" hidden="1" x14ac:dyDescent="0.2">
      <c r="A23" s="237" t="s">
        <v>60</v>
      </c>
      <c r="B23" s="240" t="s">
        <v>296</v>
      </c>
      <c r="C23" s="218" t="s">
        <v>228</v>
      </c>
      <c r="D23" s="218" t="s">
        <v>248</v>
      </c>
      <c r="E23" s="218" t="s">
        <v>336</v>
      </c>
      <c r="F23" s="218" t="s">
        <v>242</v>
      </c>
      <c r="G23" s="280">
        <f>G24</f>
        <v>0</v>
      </c>
      <c r="H23" s="280">
        <f>H24</f>
        <v>0</v>
      </c>
    </row>
    <row r="24" spans="1:12" ht="45" hidden="1" x14ac:dyDescent="0.2">
      <c r="A24" s="241" t="s">
        <v>18</v>
      </c>
      <c r="B24" s="243" t="s">
        <v>296</v>
      </c>
      <c r="C24" s="242" t="s">
        <v>228</v>
      </c>
      <c r="D24" s="242" t="s">
        <v>248</v>
      </c>
      <c r="E24" s="242" t="s">
        <v>337</v>
      </c>
      <c r="F24" s="242" t="s">
        <v>242</v>
      </c>
      <c r="G24" s="281">
        <f>G26</f>
        <v>0</v>
      </c>
      <c r="H24" s="281">
        <f>H26</f>
        <v>0</v>
      </c>
    </row>
    <row r="25" spans="1:12" ht="25.5" hidden="1" x14ac:dyDescent="0.2">
      <c r="A25" s="204" t="s">
        <v>20</v>
      </c>
      <c r="B25" s="221" t="s">
        <v>296</v>
      </c>
      <c r="C25" s="205" t="s">
        <v>228</v>
      </c>
      <c r="D25" s="205" t="s">
        <v>248</v>
      </c>
      <c r="E25" s="205" t="s">
        <v>338</v>
      </c>
      <c r="F25" s="205" t="s">
        <v>242</v>
      </c>
      <c r="G25" s="282">
        <f>G26</f>
        <v>0</v>
      </c>
      <c r="H25" s="282">
        <f>H26</f>
        <v>0</v>
      </c>
    </row>
    <row r="26" spans="1:12" s="231" customFormat="1" ht="27" hidden="1" x14ac:dyDescent="0.2">
      <c r="A26" s="201" t="s">
        <v>374</v>
      </c>
      <c r="B26" s="247" t="s">
        <v>296</v>
      </c>
      <c r="C26" s="206" t="s">
        <v>228</v>
      </c>
      <c r="D26" s="206" t="s">
        <v>248</v>
      </c>
      <c r="E26" s="206" t="s">
        <v>339</v>
      </c>
      <c r="F26" s="206" t="s">
        <v>242</v>
      </c>
      <c r="G26" s="285">
        <f>G27+G28</f>
        <v>0</v>
      </c>
      <c r="H26" s="285">
        <f>H27+H28</f>
        <v>0</v>
      </c>
    </row>
    <row r="27" spans="1:12" s="188" customFormat="1" ht="25.5" hidden="1" x14ac:dyDescent="0.2">
      <c r="A27" s="202" t="s">
        <v>368</v>
      </c>
      <c r="B27" s="223" t="s">
        <v>296</v>
      </c>
      <c r="C27" s="203" t="s">
        <v>228</v>
      </c>
      <c r="D27" s="203" t="s">
        <v>248</v>
      </c>
      <c r="E27" s="203" t="s">
        <v>339</v>
      </c>
      <c r="F27" s="203" t="s">
        <v>285</v>
      </c>
      <c r="G27" s="284">
        <v>0</v>
      </c>
      <c r="H27" s="284">
        <v>0</v>
      </c>
    </row>
    <row r="28" spans="1:12" ht="43.5" hidden="1" customHeight="1" x14ac:dyDescent="0.2">
      <c r="A28" s="202" t="s">
        <v>388</v>
      </c>
      <c r="B28" s="223" t="s">
        <v>296</v>
      </c>
      <c r="C28" s="203" t="s">
        <v>228</v>
      </c>
      <c r="D28" s="203" t="s">
        <v>248</v>
      </c>
      <c r="E28" s="203" t="s">
        <v>339</v>
      </c>
      <c r="F28" s="203" t="s">
        <v>366</v>
      </c>
      <c r="G28" s="284">
        <v>0</v>
      </c>
      <c r="H28" s="284">
        <v>0</v>
      </c>
    </row>
    <row r="29" spans="1:12" ht="71.25" x14ac:dyDescent="0.2">
      <c r="A29" s="207" t="s">
        <v>10</v>
      </c>
      <c r="B29" s="224" t="s">
        <v>296</v>
      </c>
      <c r="C29" s="208" t="s">
        <v>228</v>
      </c>
      <c r="D29" s="208" t="s">
        <v>229</v>
      </c>
      <c r="E29" s="208" t="s">
        <v>335</v>
      </c>
      <c r="F29" s="208" t="s">
        <v>242</v>
      </c>
      <c r="G29" s="279">
        <f>G30+G42</f>
        <v>8321.7000000000007</v>
      </c>
      <c r="H29" s="279">
        <f>H30+H42</f>
        <v>8321.7000000000007</v>
      </c>
    </row>
    <row r="30" spans="1:12" ht="30" x14ac:dyDescent="0.2">
      <c r="A30" s="237" t="s">
        <v>60</v>
      </c>
      <c r="B30" s="240" t="s">
        <v>296</v>
      </c>
      <c r="C30" s="218" t="s">
        <v>228</v>
      </c>
      <c r="D30" s="218" t="s">
        <v>229</v>
      </c>
      <c r="E30" s="218" t="s">
        <v>336</v>
      </c>
      <c r="F30" s="218" t="s">
        <v>242</v>
      </c>
      <c r="G30" s="280">
        <f>G31</f>
        <v>8321</v>
      </c>
      <c r="H30" s="280">
        <f>H31</f>
        <v>8321</v>
      </c>
    </row>
    <row r="31" spans="1:12" ht="45" x14ac:dyDescent="0.2">
      <c r="A31" s="241" t="s">
        <v>18</v>
      </c>
      <c r="B31" s="243" t="s">
        <v>296</v>
      </c>
      <c r="C31" s="242" t="s">
        <v>228</v>
      </c>
      <c r="D31" s="242" t="s">
        <v>229</v>
      </c>
      <c r="E31" s="242" t="s">
        <v>337</v>
      </c>
      <c r="F31" s="242" t="s">
        <v>242</v>
      </c>
      <c r="G31" s="281">
        <f>G33</f>
        <v>8321</v>
      </c>
      <c r="H31" s="281">
        <f>H33</f>
        <v>8321</v>
      </c>
    </row>
    <row r="32" spans="1:12" ht="25.5" x14ac:dyDescent="0.2">
      <c r="A32" s="204" t="s">
        <v>20</v>
      </c>
      <c r="B32" s="221" t="s">
        <v>296</v>
      </c>
      <c r="C32" s="205" t="s">
        <v>228</v>
      </c>
      <c r="D32" s="205" t="s">
        <v>229</v>
      </c>
      <c r="E32" s="205" t="s">
        <v>338</v>
      </c>
      <c r="F32" s="205" t="s">
        <v>242</v>
      </c>
      <c r="G32" s="286">
        <f>G33</f>
        <v>8321</v>
      </c>
      <c r="H32" s="286">
        <f>H33</f>
        <v>8321</v>
      </c>
    </row>
    <row r="33" spans="1:9" s="248" customFormat="1" ht="27" x14ac:dyDescent="0.25">
      <c r="A33" s="271" t="s">
        <v>374</v>
      </c>
      <c r="B33" s="247" t="s">
        <v>296</v>
      </c>
      <c r="C33" s="206" t="s">
        <v>228</v>
      </c>
      <c r="D33" s="206" t="s">
        <v>229</v>
      </c>
      <c r="E33" s="206" t="s">
        <v>339</v>
      </c>
      <c r="F33" s="206" t="s">
        <v>242</v>
      </c>
      <c r="G33" s="283">
        <f>SUM(G34:G41)</f>
        <v>8321</v>
      </c>
      <c r="H33" s="283">
        <f>SUM(H34:H41)</f>
        <v>8321</v>
      </c>
    </row>
    <row r="34" spans="1:9" ht="25.5" x14ac:dyDescent="0.2">
      <c r="A34" s="202" t="s">
        <v>368</v>
      </c>
      <c r="B34" s="223" t="s">
        <v>296</v>
      </c>
      <c r="C34" s="203" t="s">
        <v>228</v>
      </c>
      <c r="D34" s="203" t="s">
        <v>229</v>
      </c>
      <c r="E34" s="203" t="s">
        <v>339</v>
      </c>
      <c r="F34" s="203" t="s">
        <v>285</v>
      </c>
      <c r="G34" s="284">
        <v>5700</v>
      </c>
      <c r="H34" s="284">
        <v>5700</v>
      </c>
      <c r="I34" s="191"/>
    </row>
    <row r="35" spans="1:9" ht="38.25" x14ac:dyDescent="0.2">
      <c r="A35" s="202" t="s">
        <v>370</v>
      </c>
      <c r="B35" s="223" t="s">
        <v>296</v>
      </c>
      <c r="C35" s="203" t="s">
        <v>228</v>
      </c>
      <c r="D35" s="203" t="s">
        <v>229</v>
      </c>
      <c r="E35" s="203" t="s">
        <v>339</v>
      </c>
      <c r="F35" s="203" t="s">
        <v>286</v>
      </c>
      <c r="G35" s="287">
        <v>0</v>
      </c>
      <c r="H35" s="287">
        <v>0</v>
      </c>
      <c r="I35" s="191"/>
    </row>
    <row r="36" spans="1:9" ht="42.75" customHeight="1" x14ac:dyDescent="0.2">
      <c r="A36" s="202" t="s">
        <v>388</v>
      </c>
      <c r="B36" s="223" t="s">
        <v>296</v>
      </c>
      <c r="C36" s="203" t="s">
        <v>228</v>
      </c>
      <c r="D36" s="203" t="s">
        <v>229</v>
      </c>
      <c r="E36" s="203" t="s">
        <v>339</v>
      </c>
      <c r="F36" s="203" t="s">
        <v>366</v>
      </c>
      <c r="G36" s="284">
        <v>1721</v>
      </c>
      <c r="H36" s="284">
        <v>1721</v>
      </c>
      <c r="I36" s="191"/>
    </row>
    <row r="37" spans="1:9" ht="0.75" customHeight="1" x14ac:dyDescent="0.2">
      <c r="A37" s="202" t="s">
        <v>371</v>
      </c>
      <c r="B37" s="223" t="s">
        <v>296</v>
      </c>
      <c r="C37" s="203" t="s">
        <v>228</v>
      </c>
      <c r="D37" s="203" t="s">
        <v>229</v>
      </c>
      <c r="E37" s="203" t="s">
        <v>339</v>
      </c>
      <c r="F37" s="203" t="s">
        <v>287</v>
      </c>
      <c r="G37" s="287">
        <v>0</v>
      </c>
      <c r="H37" s="287">
        <v>0</v>
      </c>
      <c r="I37" s="191"/>
    </row>
    <row r="38" spans="1:9" x14ac:dyDescent="0.2">
      <c r="A38" s="202" t="s">
        <v>516</v>
      </c>
      <c r="B38" s="223" t="s">
        <v>296</v>
      </c>
      <c r="C38" s="203" t="s">
        <v>228</v>
      </c>
      <c r="D38" s="203" t="s">
        <v>229</v>
      </c>
      <c r="E38" s="203" t="s">
        <v>339</v>
      </c>
      <c r="F38" s="203" t="s">
        <v>289</v>
      </c>
      <c r="G38" s="287">
        <v>900</v>
      </c>
      <c r="H38" s="287">
        <v>900</v>
      </c>
    </row>
    <row r="39" spans="1:9" ht="25.5" x14ac:dyDescent="0.2">
      <c r="A39" s="202" t="s">
        <v>392</v>
      </c>
      <c r="B39" s="223" t="s">
        <v>296</v>
      </c>
      <c r="C39" s="203" t="s">
        <v>228</v>
      </c>
      <c r="D39" s="203" t="s">
        <v>229</v>
      </c>
      <c r="E39" s="203" t="s">
        <v>339</v>
      </c>
      <c r="F39" s="203" t="s">
        <v>389</v>
      </c>
      <c r="G39" s="287">
        <v>0</v>
      </c>
      <c r="H39" s="287">
        <v>0</v>
      </c>
    </row>
    <row r="40" spans="1:9" x14ac:dyDescent="0.2">
      <c r="A40" s="202" t="s">
        <v>372</v>
      </c>
      <c r="B40" s="223" t="s">
        <v>296</v>
      </c>
      <c r="C40" s="203" t="s">
        <v>228</v>
      </c>
      <c r="D40" s="203" t="s">
        <v>229</v>
      </c>
      <c r="E40" s="203" t="s">
        <v>339</v>
      </c>
      <c r="F40" s="203" t="s">
        <v>290</v>
      </c>
      <c r="G40" s="287">
        <v>0</v>
      </c>
      <c r="H40" s="287">
        <v>0</v>
      </c>
    </row>
    <row r="41" spans="1:9" x14ac:dyDescent="0.2">
      <c r="A41" s="202" t="s">
        <v>391</v>
      </c>
      <c r="B41" s="223" t="s">
        <v>296</v>
      </c>
      <c r="C41" s="203" t="s">
        <v>228</v>
      </c>
      <c r="D41" s="203" t="s">
        <v>229</v>
      </c>
      <c r="E41" s="203" t="s">
        <v>339</v>
      </c>
      <c r="F41" s="203" t="s">
        <v>390</v>
      </c>
      <c r="G41" s="287">
        <v>0</v>
      </c>
      <c r="H41" s="287">
        <v>0</v>
      </c>
    </row>
    <row r="42" spans="1:9" ht="45" x14ac:dyDescent="0.2">
      <c r="A42" s="265" t="s">
        <v>22</v>
      </c>
      <c r="B42" s="272" t="s">
        <v>296</v>
      </c>
      <c r="C42" s="266" t="s">
        <v>228</v>
      </c>
      <c r="D42" s="266" t="s">
        <v>229</v>
      </c>
      <c r="E42" s="266" t="s">
        <v>351</v>
      </c>
      <c r="F42" s="266" t="s">
        <v>242</v>
      </c>
      <c r="G42" s="288">
        <f>G43</f>
        <v>0.7</v>
      </c>
      <c r="H42" s="288">
        <f>H43</f>
        <v>0.7</v>
      </c>
    </row>
    <row r="43" spans="1:9" ht="89.25" x14ac:dyDescent="0.2">
      <c r="A43" s="204" t="s">
        <v>277</v>
      </c>
      <c r="B43" s="221" t="s">
        <v>296</v>
      </c>
      <c r="C43" s="205" t="s">
        <v>228</v>
      </c>
      <c r="D43" s="205" t="s">
        <v>229</v>
      </c>
      <c r="E43" s="205" t="s">
        <v>352</v>
      </c>
      <c r="F43" s="205" t="s">
        <v>242</v>
      </c>
      <c r="G43" s="282">
        <f>G44</f>
        <v>0.7</v>
      </c>
      <c r="H43" s="282">
        <f>H44</f>
        <v>0.7</v>
      </c>
    </row>
    <row r="44" spans="1:9" ht="21" customHeight="1" x14ac:dyDescent="0.2">
      <c r="A44" s="202" t="s">
        <v>515</v>
      </c>
      <c r="B44" s="223" t="s">
        <v>296</v>
      </c>
      <c r="C44" s="203" t="s">
        <v>228</v>
      </c>
      <c r="D44" s="203" t="s">
        <v>229</v>
      </c>
      <c r="E44" s="203" t="s">
        <v>352</v>
      </c>
      <c r="F44" s="203" t="s">
        <v>289</v>
      </c>
      <c r="G44" s="287">
        <v>0.7</v>
      </c>
      <c r="H44" s="287">
        <v>0.7</v>
      </c>
    </row>
    <row r="45" spans="1:9" ht="2.25" hidden="1" customHeight="1" x14ac:dyDescent="0.2">
      <c r="A45" s="204" t="s">
        <v>393</v>
      </c>
      <c r="B45" s="221" t="s">
        <v>296</v>
      </c>
      <c r="C45" s="205" t="s">
        <v>228</v>
      </c>
      <c r="D45" s="205" t="s">
        <v>394</v>
      </c>
      <c r="E45" s="205" t="s">
        <v>335</v>
      </c>
      <c r="F45" s="205" t="s">
        <v>242</v>
      </c>
      <c r="G45" s="360">
        <f>G46</f>
        <v>0</v>
      </c>
      <c r="H45" s="360">
        <f>H46</f>
        <v>0</v>
      </c>
    </row>
    <row r="46" spans="1:9" ht="25.5" hidden="1" x14ac:dyDescent="0.2">
      <c r="A46" s="204" t="s">
        <v>60</v>
      </c>
      <c r="B46" s="221" t="s">
        <v>296</v>
      </c>
      <c r="C46" s="205" t="s">
        <v>228</v>
      </c>
      <c r="D46" s="205" t="s">
        <v>394</v>
      </c>
      <c r="E46" s="205" t="s">
        <v>336</v>
      </c>
      <c r="F46" s="205" t="s">
        <v>242</v>
      </c>
      <c r="G46" s="360">
        <f>G47</f>
        <v>0</v>
      </c>
      <c r="H46" s="360">
        <f>H47</f>
        <v>0</v>
      </c>
    </row>
    <row r="47" spans="1:9" hidden="1" x14ac:dyDescent="0.2">
      <c r="A47" s="202" t="s">
        <v>515</v>
      </c>
      <c r="B47" s="223" t="s">
        <v>296</v>
      </c>
      <c r="C47" s="203" t="s">
        <v>228</v>
      </c>
      <c r="D47" s="203" t="s">
        <v>394</v>
      </c>
      <c r="E47" s="203" t="s">
        <v>395</v>
      </c>
      <c r="F47" s="203" t="s">
        <v>520</v>
      </c>
      <c r="G47" s="287">
        <v>0</v>
      </c>
      <c r="H47" s="287">
        <v>0</v>
      </c>
    </row>
    <row r="48" spans="1:9" ht="14.25" x14ac:dyDescent="0.2">
      <c r="A48" s="207" t="s">
        <v>247</v>
      </c>
      <c r="B48" s="224" t="s">
        <v>296</v>
      </c>
      <c r="C48" s="208" t="s">
        <v>228</v>
      </c>
      <c r="D48" s="208" t="s">
        <v>234</v>
      </c>
      <c r="E48" s="208" t="s">
        <v>335</v>
      </c>
      <c r="F48" s="208" t="s">
        <v>242</v>
      </c>
      <c r="G48" s="279">
        <f>G50</f>
        <v>164.34</v>
      </c>
      <c r="H48" s="279">
        <f>H50</f>
        <v>170.42</v>
      </c>
    </row>
    <row r="49" spans="1:8" ht="30" x14ac:dyDescent="0.2">
      <c r="A49" s="237" t="s">
        <v>60</v>
      </c>
      <c r="B49" s="240" t="s">
        <v>296</v>
      </c>
      <c r="C49" s="218" t="s">
        <v>228</v>
      </c>
      <c r="D49" s="218" t="s">
        <v>234</v>
      </c>
      <c r="E49" s="218" t="s">
        <v>336</v>
      </c>
      <c r="F49" s="218" t="s">
        <v>242</v>
      </c>
      <c r="G49" s="280">
        <f>G50</f>
        <v>164.34</v>
      </c>
      <c r="H49" s="280">
        <f>H50</f>
        <v>170.42</v>
      </c>
    </row>
    <row r="50" spans="1:8" ht="45" x14ac:dyDescent="0.2">
      <c r="A50" s="241" t="s">
        <v>18</v>
      </c>
      <c r="B50" s="243" t="s">
        <v>296</v>
      </c>
      <c r="C50" s="242" t="s">
        <v>228</v>
      </c>
      <c r="D50" s="242" t="s">
        <v>234</v>
      </c>
      <c r="E50" s="242" t="s">
        <v>337</v>
      </c>
      <c r="F50" s="242" t="s">
        <v>242</v>
      </c>
      <c r="G50" s="281">
        <f>G52</f>
        <v>164.34</v>
      </c>
      <c r="H50" s="281">
        <f>H52</f>
        <v>170.42</v>
      </c>
    </row>
    <row r="51" spans="1:8" ht="25.5" x14ac:dyDescent="0.2">
      <c r="A51" s="204" t="s">
        <v>20</v>
      </c>
      <c r="B51" s="221" t="s">
        <v>296</v>
      </c>
      <c r="C51" s="205" t="s">
        <v>228</v>
      </c>
      <c r="D51" s="205" t="s">
        <v>234</v>
      </c>
      <c r="E51" s="205" t="s">
        <v>338</v>
      </c>
      <c r="F51" s="205" t="s">
        <v>242</v>
      </c>
      <c r="G51" s="252">
        <f>G52</f>
        <v>164.34</v>
      </c>
      <c r="H51" s="252">
        <f>H52</f>
        <v>170.42</v>
      </c>
    </row>
    <row r="52" spans="1:8" s="231" customFormat="1" ht="27" x14ac:dyDescent="0.2">
      <c r="A52" s="201" t="s">
        <v>17</v>
      </c>
      <c r="B52" s="247" t="s">
        <v>296</v>
      </c>
      <c r="C52" s="206" t="s">
        <v>228</v>
      </c>
      <c r="D52" s="206" t="s">
        <v>234</v>
      </c>
      <c r="E52" s="206" t="s">
        <v>340</v>
      </c>
      <c r="F52" s="206" t="s">
        <v>242</v>
      </c>
      <c r="G52" s="285">
        <f>G53</f>
        <v>164.34</v>
      </c>
      <c r="H52" s="285">
        <f>H53</f>
        <v>170.42</v>
      </c>
    </row>
    <row r="53" spans="1:8" x14ac:dyDescent="0.2">
      <c r="A53" s="202" t="s">
        <v>292</v>
      </c>
      <c r="B53" s="223" t="s">
        <v>296</v>
      </c>
      <c r="C53" s="203" t="s">
        <v>228</v>
      </c>
      <c r="D53" s="203" t="s">
        <v>234</v>
      </c>
      <c r="E53" s="203" t="s">
        <v>340</v>
      </c>
      <c r="F53" s="203" t="s">
        <v>291</v>
      </c>
      <c r="G53" s="287">
        <v>164.34</v>
      </c>
      <c r="H53" s="287">
        <v>170.42</v>
      </c>
    </row>
    <row r="54" spans="1:8" ht="15.75" x14ac:dyDescent="0.2">
      <c r="A54" s="197" t="s">
        <v>254</v>
      </c>
      <c r="B54" s="236" t="s">
        <v>296</v>
      </c>
      <c r="C54" s="213" t="s">
        <v>244</v>
      </c>
      <c r="D54" s="213" t="s">
        <v>241</v>
      </c>
      <c r="E54" s="213" t="s">
        <v>335</v>
      </c>
      <c r="F54" s="213" t="s">
        <v>242</v>
      </c>
      <c r="G54" s="289">
        <f t="shared" ref="G54:H58" si="1">G55</f>
        <v>138.80000000000001</v>
      </c>
      <c r="H54" s="289">
        <f t="shared" si="1"/>
        <v>144.5</v>
      </c>
    </row>
    <row r="55" spans="1:8" ht="28.5" x14ac:dyDescent="0.2">
      <c r="A55" s="207" t="s">
        <v>252</v>
      </c>
      <c r="B55" s="224" t="s">
        <v>296</v>
      </c>
      <c r="C55" s="208" t="s">
        <v>244</v>
      </c>
      <c r="D55" s="208" t="s">
        <v>248</v>
      </c>
      <c r="E55" s="208" t="s">
        <v>335</v>
      </c>
      <c r="F55" s="208" t="s">
        <v>242</v>
      </c>
      <c r="G55" s="290">
        <f t="shared" si="1"/>
        <v>138.80000000000001</v>
      </c>
      <c r="H55" s="290">
        <f t="shared" si="1"/>
        <v>144.5</v>
      </c>
    </row>
    <row r="56" spans="1:8" ht="30" x14ac:dyDescent="0.2">
      <c r="A56" s="237" t="s">
        <v>60</v>
      </c>
      <c r="B56" s="240" t="s">
        <v>296</v>
      </c>
      <c r="C56" s="218" t="s">
        <v>244</v>
      </c>
      <c r="D56" s="218" t="s">
        <v>248</v>
      </c>
      <c r="E56" s="218" t="s">
        <v>336</v>
      </c>
      <c r="F56" s="218" t="s">
        <v>242</v>
      </c>
      <c r="G56" s="291">
        <f t="shared" si="1"/>
        <v>138.80000000000001</v>
      </c>
      <c r="H56" s="291">
        <f t="shared" si="1"/>
        <v>144.5</v>
      </c>
    </row>
    <row r="57" spans="1:8" ht="45" x14ac:dyDescent="0.2">
      <c r="A57" s="241" t="s">
        <v>21</v>
      </c>
      <c r="B57" s="243" t="s">
        <v>296</v>
      </c>
      <c r="C57" s="242" t="s">
        <v>244</v>
      </c>
      <c r="D57" s="242" t="s">
        <v>248</v>
      </c>
      <c r="E57" s="242" t="s">
        <v>341</v>
      </c>
      <c r="F57" s="242" t="s">
        <v>242</v>
      </c>
      <c r="G57" s="292">
        <f t="shared" si="1"/>
        <v>138.80000000000001</v>
      </c>
      <c r="H57" s="292">
        <f t="shared" si="1"/>
        <v>144.5</v>
      </c>
    </row>
    <row r="58" spans="1:8" x14ac:dyDescent="0.2">
      <c r="A58" s="204" t="s">
        <v>379</v>
      </c>
      <c r="B58" s="221" t="s">
        <v>296</v>
      </c>
      <c r="C58" s="205" t="s">
        <v>244</v>
      </c>
      <c r="D58" s="205" t="s">
        <v>248</v>
      </c>
      <c r="E58" s="205" t="s">
        <v>378</v>
      </c>
      <c r="F58" s="205" t="s">
        <v>242</v>
      </c>
      <c r="G58" s="286">
        <f t="shared" si="1"/>
        <v>138.80000000000001</v>
      </c>
      <c r="H58" s="286">
        <f t="shared" si="1"/>
        <v>144.5</v>
      </c>
    </row>
    <row r="59" spans="1:8" ht="40.5" x14ac:dyDescent="0.2">
      <c r="A59" s="201" t="s">
        <v>253</v>
      </c>
      <c r="B59" s="247" t="s">
        <v>296</v>
      </c>
      <c r="C59" s="206" t="s">
        <v>244</v>
      </c>
      <c r="D59" s="206" t="s">
        <v>248</v>
      </c>
      <c r="E59" s="206" t="s">
        <v>342</v>
      </c>
      <c r="F59" s="206" t="s">
        <v>242</v>
      </c>
      <c r="G59" s="283">
        <f>SUM(G60:G62)</f>
        <v>138.80000000000001</v>
      </c>
      <c r="H59" s="283">
        <f>SUM(H60:H62)</f>
        <v>144.5</v>
      </c>
    </row>
    <row r="60" spans="1:8" ht="25.5" x14ac:dyDescent="0.2">
      <c r="A60" s="202" t="s">
        <v>368</v>
      </c>
      <c r="B60" s="223" t="s">
        <v>296</v>
      </c>
      <c r="C60" s="203" t="s">
        <v>244</v>
      </c>
      <c r="D60" s="203" t="s">
        <v>248</v>
      </c>
      <c r="E60" s="203" t="s">
        <v>342</v>
      </c>
      <c r="F60" s="203" t="s">
        <v>285</v>
      </c>
      <c r="G60" s="287">
        <v>106</v>
      </c>
      <c r="H60" s="287">
        <v>108</v>
      </c>
    </row>
    <row r="61" spans="1:8" ht="42" customHeight="1" x14ac:dyDescent="0.2">
      <c r="A61" s="202" t="s">
        <v>388</v>
      </c>
      <c r="B61" s="223" t="s">
        <v>296</v>
      </c>
      <c r="C61" s="203" t="s">
        <v>244</v>
      </c>
      <c r="D61" s="203" t="s">
        <v>248</v>
      </c>
      <c r="E61" s="203" t="s">
        <v>342</v>
      </c>
      <c r="F61" s="203" t="s">
        <v>366</v>
      </c>
      <c r="G61" s="287">
        <v>32.799999999999997</v>
      </c>
      <c r="H61" s="287">
        <v>36.5</v>
      </c>
    </row>
    <row r="62" spans="1:8" ht="38.25" x14ac:dyDescent="0.2">
      <c r="A62" s="202" t="s">
        <v>288</v>
      </c>
      <c r="B62" s="223" t="s">
        <v>296</v>
      </c>
      <c r="C62" s="203" t="s">
        <v>244</v>
      </c>
      <c r="D62" s="203" t="s">
        <v>248</v>
      </c>
      <c r="E62" s="203" t="s">
        <v>342</v>
      </c>
      <c r="F62" s="203" t="s">
        <v>289</v>
      </c>
      <c r="G62" s="287">
        <v>0</v>
      </c>
      <c r="H62" s="287">
        <v>0</v>
      </c>
    </row>
    <row r="63" spans="1:8" ht="42.75" x14ac:dyDescent="0.2">
      <c r="A63" s="214" t="s">
        <v>463</v>
      </c>
      <c r="B63" s="420" t="s">
        <v>296</v>
      </c>
      <c r="C63" s="420" t="s">
        <v>248</v>
      </c>
      <c r="D63" s="420" t="s">
        <v>241</v>
      </c>
      <c r="E63" s="420" t="s">
        <v>335</v>
      </c>
      <c r="F63" s="420" t="s">
        <v>242</v>
      </c>
      <c r="G63" s="360">
        <f t="shared" ref="G63:H66" si="2">G64</f>
        <v>32</v>
      </c>
      <c r="H63" s="360">
        <f t="shared" si="2"/>
        <v>32</v>
      </c>
    </row>
    <row r="64" spans="1:8" ht="14.25" x14ac:dyDescent="0.2">
      <c r="A64" s="214" t="s">
        <v>464</v>
      </c>
      <c r="B64" s="420" t="s">
        <v>296</v>
      </c>
      <c r="C64" s="420" t="s">
        <v>248</v>
      </c>
      <c r="D64" s="420" t="s">
        <v>419</v>
      </c>
      <c r="E64" s="420" t="s">
        <v>335</v>
      </c>
      <c r="F64" s="420" t="s">
        <v>242</v>
      </c>
      <c r="G64" s="360">
        <f t="shared" si="2"/>
        <v>32</v>
      </c>
      <c r="H64" s="360">
        <f t="shared" si="2"/>
        <v>32</v>
      </c>
    </row>
    <row r="65" spans="1:8" ht="25.5" x14ac:dyDescent="0.2">
      <c r="A65" s="425" t="s">
        <v>401</v>
      </c>
      <c r="B65" s="422" t="s">
        <v>296</v>
      </c>
      <c r="C65" s="422" t="s">
        <v>248</v>
      </c>
      <c r="D65" s="422" t="s">
        <v>419</v>
      </c>
      <c r="E65" s="422" t="s">
        <v>423</v>
      </c>
      <c r="F65" s="422" t="s">
        <v>242</v>
      </c>
      <c r="G65" s="287">
        <f t="shared" si="2"/>
        <v>32</v>
      </c>
      <c r="H65" s="287">
        <f t="shared" si="2"/>
        <v>32</v>
      </c>
    </row>
    <row r="66" spans="1:8" ht="25.5" hidden="1" x14ac:dyDescent="0.2">
      <c r="A66" s="426" t="s">
        <v>424</v>
      </c>
      <c r="B66" s="424" t="s">
        <v>296</v>
      </c>
      <c r="C66" s="424" t="s">
        <v>248</v>
      </c>
      <c r="D66" s="424" t="s">
        <v>419</v>
      </c>
      <c r="E66" s="424" t="s">
        <v>416</v>
      </c>
      <c r="F66" s="424" t="s">
        <v>242</v>
      </c>
      <c r="G66" s="287">
        <f t="shared" si="2"/>
        <v>32</v>
      </c>
      <c r="H66" s="287">
        <f t="shared" si="2"/>
        <v>32</v>
      </c>
    </row>
    <row r="67" spans="1:8" ht="19.5" customHeight="1" x14ac:dyDescent="0.2">
      <c r="A67" s="423" t="s">
        <v>515</v>
      </c>
      <c r="B67" s="424" t="s">
        <v>296</v>
      </c>
      <c r="C67" s="424" t="s">
        <v>248</v>
      </c>
      <c r="D67" s="424" t="s">
        <v>419</v>
      </c>
      <c r="E67" s="424" t="s">
        <v>416</v>
      </c>
      <c r="F67" s="424" t="s">
        <v>289</v>
      </c>
      <c r="G67" s="287">
        <v>32</v>
      </c>
      <c r="H67" s="287">
        <v>32</v>
      </c>
    </row>
    <row r="68" spans="1:8" ht="15.75" x14ac:dyDescent="0.2">
      <c r="A68" s="232" t="s">
        <v>66</v>
      </c>
      <c r="B68" s="236" t="s">
        <v>296</v>
      </c>
      <c r="C68" s="233" t="s">
        <v>229</v>
      </c>
      <c r="D68" s="233" t="s">
        <v>241</v>
      </c>
      <c r="E68" s="213" t="s">
        <v>335</v>
      </c>
      <c r="F68" s="233" t="s">
        <v>242</v>
      </c>
      <c r="G68" s="293">
        <f t="shared" ref="G68:H73" si="3">G69</f>
        <v>1620.41</v>
      </c>
      <c r="H68" s="293">
        <f t="shared" si="3"/>
        <v>1724.91</v>
      </c>
    </row>
    <row r="69" spans="1:8" ht="14.25" x14ac:dyDescent="0.2">
      <c r="A69" s="216" t="s">
        <v>186</v>
      </c>
      <c r="B69" s="224" t="s">
        <v>296</v>
      </c>
      <c r="C69" s="208" t="s">
        <v>229</v>
      </c>
      <c r="D69" s="208" t="s">
        <v>134</v>
      </c>
      <c r="E69" s="208" t="s">
        <v>335</v>
      </c>
      <c r="F69" s="215" t="s">
        <v>242</v>
      </c>
      <c r="G69" s="279">
        <f t="shared" si="3"/>
        <v>1620.41</v>
      </c>
      <c r="H69" s="279">
        <f t="shared" si="3"/>
        <v>1724.91</v>
      </c>
    </row>
    <row r="70" spans="1:8" ht="15" x14ac:dyDescent="0.2">
      <c r="A70" s="238" t="s">
        <v>233</v>
      </c>
      <c r="B70" s="240" t="s">
        <v>296</v>
      </c>
      <c r="C70" s="239" t="s">
        <v>229</v>
      </c>
      <c r="D70" s="239" t="s">
        <v>134</v>
      </c>
      <c r="E70" s="218" t="s">
        <v>343</v>
      </c>
      <c r="F70" s="239" t="s">
        <v>242</v>
      </c>
      <c r="G70" s="294">
        <f t="shared" si="3"/>
        <v>1620.41</v>
      </c>
      <c r="H70" s="294">
        <f t="shared" si="3"/>
        <v>1724.91</v>
      </c>
    </row>
    <row r="71" spans="1:8" ht="15" x14ac:dyDescent="0.2">
      <c r="A71" s="241" t="s">
        <v>325</v>
      </c>
      <c r="B71" s="243" t="s">
        <v>296</v>
      </c>
      <c r="C71" s="242" t="s">
        <v>229</v>
      </c>
      <c r="D71" s="242" t="s">
        <v>134</v>
      </c>
      <c r="E71" s="244" t="s">
        <v>344</v>
      </c>
      <c r="F71" s="244" t="s">
        <v>242</v>
      </c>
      <c r="G71" s="292">
        <f t="shared" si="3"/>
        <v>1620.41</v>
      </c>
      <c r="H71" s="292">
        <f t="shared" si="3"/>
        <v>1724.91</v>
      </c>
    </row>
    <row r="72" spans="1:8" ht="38.25" x14ac:dyDescent="0.2">
      <c r="A72" s="204" t="s">
        <v>396</v>
      </c>
      <c r="B72" s="221" t="s">
        <v>296</v>
      </c>
      <c r="C72" s="205" t="s">
        <v>229</v>
      </c>
      <c r="D72" s="205" t="s">
        <v>134</v>
      </c>
      <c r="E72" s="210" t="s">
        <v>345</v>
      </c>
      <c r="F72" s="210" t="s">
        <v>242</v>
      </c>
      <c r="G72" s="286">
        <f t="shared" si="3"/>
        <v>1620.41</v>
      </c>
      <c r="H72" s="286">
        <f t="shared" si="3"/>
        <v>1724.91</v>
      </c>
    </row>
    <row r="73" spans="1:8" ht="27" x14ac:dyDescent="0.2">
      <c r="A73" s="201" t="s">
        <v>56</v>
      </c>
      <c r="B73" s="247" t="s">
        <v>296</v>
      </c>
      <c r="C73" s="211" t="s">
        <v>229</v>
      </c>
      <c r="D73" s="211" t="s">
        <v>134</v>
      </c>
      <c r="E73" s="206" t="s">
        <v>346</v>
      </c>
      <c r="F73" s="211" t="s">
        <v>242</v>
      </c>
      <c r="G73" s="283">
        <f t="shared" si="3"/>
        <v>1620.41</v>
      </c>
      <c r="H73" s="283">
        <f t="shared" si="3"/>
        <v>1724.91</v>
      </c>
    </row>
    <row r="74" spans="1:8" ht="24.75" customHeight="1" x14ac:dyDescent="0.2">
      <c r="A74" s="202" t="s">
        <v>515</v>
      </c>
      <c r="B74" s="223" t="s">
        <v>296</v>
      </c>
      <c r="C74" s="203" t="s">
        <v>229</v>
      </c>
      <c r="D74" s="203" t="s">
        <v>134</v>
      </c>
      <c r="E74" s="203" t="s">
        <v>346</v>
      </c>
      <c r="F74" s="203" t="s">
        <v>289</v>
      </c>
      <c r="G74" s="287">
        <v>1620.41</v>
      </c>
      <c r="H74" s="287">
        <v>1724.91</v>
      </c>
    </row>
    <row r="75" spans="1:8" ht="3" hidden="1" customHeight="1" x14ac:dyDescent="0.2">
      <c r="A75" s="216" t="s">
        <v>64</v>
      </c>
      <c r="B75" s="224" t="s">
        <v>296</v>
      </c>
      <c r="C75" s="208" t="s">
        <v>229</v>
      </c>
      <c r="D75" s="208" t="s">
        <v>246</v>
      </c>
      <c r="E75" s="208" t="s">
        <v>335</v>
      </c>
      <c r="F75" s="215" t="s">
        <v>242</v>
      </c>
      <c r="G75" s="279" t="e">
        <f t="shared" ref="G75:H79" si="4">G76</f>
        <v>#REF!</v>
      </c>
      <c r="H75" s="279" t="e">
        <f t="shared" si="4"/>
        <v>#REF!</v>
      </c>
    </row>
    <row r="76" spans="1:8" ht="30" hidden="1" x14ac:dyDescent="0.2">
      <c r="A76" s="237" t="s">
        <v>60</v>
      </c>
      <c r="B76" s="240" t="s">
        <v>296</v>
      </c>
      <c r="C76" s="218" t="s">
        <v>229</v>
      </c>
      <c r="D76" s="218" t="s">
        <v>246</v>
      </c>
      <c r="E76" s="218" t="s">
        <v>336</v>
      </c>
      <c r="F76" s="218" t="s">
        <v>242</v>
      </c>
      <c r="G76" s="291" t="e">
        <f t="shared" si="4"/>
        <v>#REF!</v>
      </c>
      <c r="H76" s="291" t="e">
        <f t="shared" si="4"/>
        <v>#REF!</v>
      </c>
    </row>
    <row r="77" spans="1:8" ht="45" hidden="1" x14ac:dyDescent="0.2">
      <c r="A77" s="241" t="s">
        <v>18</v>
      </c>
      <c r="B77" s="243" t="s">
        <v>296</v>
      </c>
      <c r="C77" s="242" t="s">
        <v>229</v>
      </c>
      <c r="D77" s="242" t="s">
        <v>246</v>
      </c>
      <c r="E77" s="242" t="s">
        <v>337</v>
      </c>
      <c r="F77" s="242" t="s">
        <v>242</v>
      </c>
      <c r="G77" s="292" t="e">
        <f t="shared" si="4"/>
        <v>#REF!</v>
      </c>
      <c r="H77" s="292" t="e">
        <f t="shared" si="4"/>
        <v>#REF!</v>
      </c>
    </row>
    <row r="78" spans="1:8" ht="25.5" hidden="1" x14ac:dyDescent="0.2">
      <c r="A78" s="204" t="s">
        <v>20</v>
      </c>
      <c r="B78" s="221" t="s">
        <v>296</v>
      </c>
      <c r="C78" s="205" t="s">
        <v>229</v>
      </c>
      <c r="D78" s="205" t="s">
        <v>246</v>
      </c>
      <c r="E78" s="205" t="s">
        <v>338</v>
      </c>
      <c r="F78" s="205" t="s">
        <v>242</v>
      </c>
      <c r="G78" s="286" t="e">
        <f t="shared" si="4"/>
        <v>#REF!</v>
      </c>
      <c r="H78" s="286" t="e">
        <f t="shared" si="4"/>
        <v>#REF!</v>
      </c>
    </row>
    <row r="79" spans="1:8" ht="27" hidden="1" x14ac:dyDescent="0.2">
      <c r="A79" s="201" t="s">
        <v>65</v>
      </c>
      <c r="B79" s="221" t="s">
        <v>296</v>
      </c>
      <c r="C79" s="206" t="s">
        <v>229</v>
      </c>
      <c r="D79" s="206" t="s">
        <v>246</v>
      </c>
      <c r="E79" s="206" t="s">
        <v>347</v>
      </c>
      <c r="F79" s="211" t="s">
        <v>242</v>
      </c>
      <c r="G79" s="283" t="e">
        <f t="shared" si="4"/>
        <v>#REF!</v>
      </c>
      <c r="H79" s="283" t="e">
        <f t="shared" si="4"/>
        <v>#REF!</v>
      </c>
    </row>
    <row r="80" spans="1:8" ht="38.25" hidden="1" x14ac:dyDescent="0.2">
      <c r="A80" s="202" t="s">
        <v>288</v>
      </c>
      <c r="B80" s="247" t="s">
        <v>296</v>
      </c>
      <c r="C80" s="203" t="s">
        <v>229</v>
      </c>
      <c r="D80" s="203" t="s">
        <v>246</v>
      </c>
      <c r="E80" s="203" t="s">
        <v>347</v>
      </c>
      <c r="F80" s="212" t="s">
        <v>289</v>
      </c>
      <c r="G80" s="287" t="e">
        <f>#REF!</f>
        <v>#REF!</v>
      </c>
      <c r="H80" s="287" t="e">
        <f>#REF!</f>
        <v>#REF!</v>
      </c>
    </row>
    <row r="81" spans="1:8" ht="31.5" x14ac:dyDescent="0.2">
      <c r="A81" s="234" t="s">
        <v>230</v>
      </c>
      <c r="B81" s="236" t="s">
        <v>296</v>
      </c>
      <c r="C81" s="233" t="s">
        <v>231</v>
      </c>
      <c r="D81" s="233" t="s">
        <v>241</v>
      </c>
      <c r="E81" s="213" t="s">
        <v>335</v>
      </c>
      <c r="F81" s="233" t="s">
        <v>242</v>
      </c>
      <c r="G81" s="295">
        <f>G94</f>
        <v>702.07</v>
      </c>
      <c r="H81" s="295">
        <f>H94</f>
        <v>702.07</v>
      </c>
    </row>
    <row r="82" spans="1:8" ht="0.75" customHeight="1" x14ac:dyDescent="0.2">
      <c r="A82" s="214" t="s">
        <v>249</v>
      </c>
      <c r="B82" s="224" t="s">
        <v>296</v>
      </c>
      <c r="C82" s="215" t="s">
        <v>231</v>
      </c>
      <c r="D82" s="215" t="s">
        <v>228</v>
      </c>
      <c r="E82" s="208" t="s">
        <v>335</v>
      </c>
      <c r="F82" s="215" t="s">
        <v>242</v>
      </c>
      <c r="G82" s="296">
        <f>G98</f>
        <v>344.17</v>
      </c>
      <c r="H82" s="296">
        <f>H98</f>
        <v>344.17</v>
      </c>
    </row>
    <row r="83" spans="1:8" ht="15" hidden="1" x14ac:dyDescent="0.2">
      <c r="A83" s="238" t="s">
        <v>233</v>
      </c>
      <c r="B83" s="240" t="s">
        <v>296</v>
      </c>
      <c r="C83" s="239" t="s">
        <v>231</v>
      </c>
      <c r="D83" s="239" t="s">
        <v>228</v>
      </c>
      <c r="E83" s="218" t="s">
        <v>343</v>
      </c>
      <c r="F83" s="239" t="s">
        <v>242</v>
      </c>
      <c r="G83" s="294">
        <f t="shared" ref="G83:H86" si="5">G84</f>
        <v>0</v>
      </c>
      <c r="H83" s="294">
        <f t="shared" si="5"/>
        <v>0</v>
      </c>
    </row>
    <row r="84" spans="1:8" ht="30" hidden="1" x14ac:dyDescent="0.2">
      <c r="A84" s="241" t="s">
        <v>377</v>
      </c>
      <c r="B84" s="243" t="s">
        <v>296</v>
      </c>
      <c r="C84" s="242" t="s">
        <v>231</v>
      </c>
      <c r="D84" s="242" t="s">
        <v>228</v>
      </c>
      <c r="E84" s="242" t="s">
        <v>348</v>
      </c>
      <c r="F84" s="242" t="s">
        <v>242</v>
      </c>
      <c r="G84" s="292">
        <f t="shared" si="5"/>
        <v>0</v>
      </c>
      <c r="H84" s="292">
        <f t="shared" si="5"/>
        <v>0</v>
      </c>
    </row>
    <row r="85" spans="1:8" ht="25.5" hidden="1" x14ac:dyDescent="0.2">
      <c r="A85" s="204" t="s">
        <v>324</v>
      </c>
      <c r="B85" s="221" t="s">
        <v>296</v>
      </c>
      <c r="C85" s="205" t="s">
        <v>231</v>
      </c>
      <c r="D85" s="205" t="s">
        <v>228</v>
      </c>
      <c r="E85" s="205" t="s">
        <v>359</v>
      </c>
      <c r="F85" s="205" t="s">
        <v>242</v>
      </c>
      <c r="G85" s="286">
        <f t="shared" si="5"/>
        <v>0</v>
      </c>
      <c r="H85" s="286">
        <f t="shared" si="5"/>
        <v>0</v>
      </c>
    </row>
    <row r="86" spans="1:8" ht="13.5" hidden="1" customHeight="1" x14ac:dyDescent="0.2">
      <c r="A86" s="201" t="s">
        <v>323</v>
      </c>
      <c r="B86" s="247" t="s">
        <v>296</v>
      </c>
      <c r="C86" s="206" t="s">
        <v>231</v>
      </c>
      <c r="D86" s="206" t="s">
        <v>228</v>
      </c>
      <c r="E86" s="206" t="s">
        <v>349</v>
      </c>
      <c r="F86" s="206" t="s">
        <v>242</v>
      </c>
      <c r="G86" s="283">
        <f t="shared" si="5"/>
        <v>0</v>
      </c>
      <c r="H86" s="283">
        <f t="shared" si="5"/>
        <v>0</v>
      </c>
    </row>
    <row r="87" spans="1:8" ht="13.5" hidden="1" customHeight="1" x14ac:dyDescent="0.2">
      <c r="A87" s="202" t="s">
        <v>373</v>
      </c>
      <c r="B87" s="223" t="s">
        <v>296</v>
      </c>
      <c r="C87" s="203" t="s">
        <v>231</v>
      </c>
      <c r="D87" s="203" t="s">
        <v>228</v>
      </c>
      <c r="E87" s="203" t="s">
        <v>349</v>
      </c>
      <c r="F87" s="203" t="s">
        <v>322</v>
      </c>
      <c r="G87" s="284">
        <v>0</v>
      </c>
      <c r="H87" s="284">
        <v>0</v>
      </c>
    </row>
    <row r="88" spans="1:8" ht="15" hidden="1" customHeight="1" x14ac:dyDescent="0.2">
      <c r="A88" s="217" t="s">
        <v>250</v>
      </c>
      <c r="B88" s="224" t="s">
        <v>296</v>
      </c>
      <c r="C88" s="208" t="s">
        <v>231</v>
      </c>
      <c r="D88" s="208" t="s">
        <v>244</v>
      </c>
      <c r="E88" s="208" t="s">
        <v>335</v>
      </c>
      <c r="F88" s="215" t="s">
        <v>242</v>
      </c>
      <c r="G88" s="251" t="e">
        <f t="shared" ref="G88:H92" si="6">G89</f>
        <v>#REF!</v>
      </c>
      <c r="H88" s="251" t="e">
        <f t="shared" si="6"/>
        <v>#REF!</v>
      </c>
    </row>
    <row r="89" spans="1:8" ht="30" hidden="1" x14ac:dyDescent="0.2">
      <c r="A89" s="237" t="s">
        <v>60</v>
      </c>
      <c r="B89" s="240" t="s">
        <v>296</v>
      </c>
      <c r="C89" s="218" t="s">
        <v>231</v>
      </c>
      <c r="D89" s="218" t="s">
        <v>244</v>
      </c>
      <c r="E89" s="218" t="s">
        <v>336</v>
      </c>
      <c r="F89" s="218" t="s">
        <v>242</v>
      </c>
      <c r="G89" s="291" t="e">
        <f t="shared" si="6"/>
        <v>#REF!</v>
      </c>
      <c r="H89" s="291" t="e">
        <f t="shared" si="6"/>
        <v>#REF!</v>
      </c>
    </row>
    <row r="90" spans="1:8" ht="27.75" hidden="1" customHeight="1" x14ac:dyDescent="0.2">
      <c r="A90" s="241" t="s">
        <v>18</v>
      </c>
      <c r="B90" s="243" t="s">
        <v>296</v>
      </c>
      <c r="C90" s="242" t="s">
        <v>231</v>
      </c>
      <c r="D90" s="242" t="s">
        <v>244</v>
      </c>
      <c r="E90" s="242" t="s">
        <v>337</v>
      </c>
      <c r="F90" s="242" t="s">
        <v>242</v>
      </c>
      <c r="G90" s="292" t="e">
        <f t="shared" si="6"/>
        <v>#REF!</v>
      </c>
      <c r="H90" s="292" t="e">
        <f t="shared" si="6"/>
        <v>#REF!</v>
      </c>
    </row>
    <row r="91" spans="1:8" ht="15" hidden="1" customHeight="1" x14ac:dyDescent="0.2">
      <c r="A91" s="204" t="s">
        <v>20</v>
      </c>
      <c r="B91" s="221" t="s">
        <v>296</v>
      </c>
      <c r="C91" s="205" t="s">
        <v>231</v>
      </c>
      <c r="D91" s="205" t="s">
        <v>244</v>
      </c>
      <c r="E91" s="205" t="s">
        <v>338</v>
      </c>
      <c r="F91" s="205" t="s">
        <v>242</v>
      </c>
      <c r="G91" s="286" t="e">
        <f t="shared" si="6"/>
        <v>#REF!</v>
      </c>
      <c r="H91" s="286" t="e">
        <f t="shared" si="6"/>
        <v>#REF!</v>
      </c>
    </row>
    <row r="92" spans="1:8" ht="18.75" hidden="1" customHeight="1" x14ac:dyDescent="0.2">
      <c r="A92" s="201" t="s">
        <v>4</v>
      </c>
      <c r="B92" s="247" t="s">
        <v>296</v>
      </c>
      <c r="C92" s="206" t="s">
        <v>231</v>
      </c>
      <c r="D92" s="206" t="s">
        <v>244</v>
      </c>
      <c r="E92" s="206" t="s">
        <v>350</v>
      </c>
      <c r="F92" s="206" t="s">
        <v>242</v>
      </c>
      <c r="G92" s="283" t="e">
        <f t="shared" si="6"/>
        <v>#REF!</v>
      </c>
      <c r="H92" s="283" t="e">
        <f t="shared" si="6"/>
        <v>#REF!</v>
      </c>
    </row>
    <row r="93" spans="1:8" ht="22.5" hidden="1" customHeight="1" x14ac:dyDescent="0.2">
      <c r="A93" s="202" t="s">
        <v>61</v>
      </c>
      <c r="B93" s="223" t="s">
        <v>296</v>
      </c>
      <c r="C93" s="203" t="s">
        <v>231</v>
      </c>
      <c r="D93" s="203" t="s">
        <v>244</v>
      </c>
      <c r="E93" s="203" t="s">
        <v>350</v>
      </c>
      <c r="F93" s="212" t="s">
        <v>245</v>
      </c>
      <c r="G93" s="287" t="e">
        <f>SUM(#REF!)</f>
        <v>#REF!</v>
      </c>
      <c r="H93" s="287" t="e">
        <f>SUM(#REF!)</f>
        <v>#REF!</v>
      </c>
    </row>
    <row r="94" spans="1:8" ht="13.5" customHeight="1" x14ac:dyDescent="0.2">
      <c r="A94" s="217" t="s">
        <v>269</v>
      </c>
      <c r="B94" s="224" t="s">
        <v>296</v>
      </c>
      <c r="C94" s="208" t="s">
        <v>231</v>
      </c>
      <c r="D94" s="208" t="s">
        <v>248</v>
      </c>
      <c r="E94" s="208" t="s">
        <v>335</v>
      </c>
      <c r="F94" s="215" t="s">
        <v>242</v>
      </c>
      <c r="G94" s="251">
        <f>G98+G95+G107</f>
        <v>702.07</v>
      </c>
      <c r="H94" s="251">
        <f>H98+H95+H107</f>
        <v>702.07</v>
      </c>
    </row>
    <row r="95" spans="1:8" ht="38.25" hidden="1" x14ac:dyDescent="0.2">
      <c r="A95" s="204" t="s">
        <v>400</v>
      </c>
      <c r="B95" s="221" t="s">
        <v>296</v>
      </c>
      <c r="C95" s="205" t="s">
        <v>231</v>
      </c>
      <c r="D95" s="205" t="s">
        <v>248</v>
      </c>
      <c r="E95" s="205" t="s">
        <v>402</v>
      </c>
      <c r="F95" s="210" t="s">
        <v>242</v>
      </c>
      <c r="G95" s="360">
        <f>G96</f>
        <v>0</v>
      </c>
      <c r="H95" s="360">
        <f>H96</f>
        <v>0</v>
      </c>
    </row>
    <row r="96" spans="1:8" ht="25.5" hidden="1" x14ac:dyDescent="0.2">
      <c r="A96" s="202" t="s">
        <v>401</v>
      </c>
      <c r="B96" s="223" t="s">
        <v>296</v>
      </c>
      <c r="C96" s="203" t="s">
        <v>231</v>
      </c>
      <c r="D96" s="203" t="s">
        <v>248</v>
      </c>
      <c r="E96" s="203" t="s">
        <v>403</v>
      </c>
      <c r="F96" s="212" t="s">
        <v>242</v>
      </c>
      <c r="G96" s="287">
        <f>G97</f>
        <v>0</v>
      </c>
      <c r="H96" s="287">
        <f>H97</f>
        <v>0</v>
      </c>
    </row>
    <row r="97" spans="1:8" ht="38.25" hidden="1" x14ac:dyDescent="0.2">
      <c r="A97" s="202" t="s">
        <v>288</v>
      </c>
      <c r="B97" s="223" t="s">
        <v>296</v>
      </c>
      <c r="C97" s="203" t="s">
        <v>231</v>
      </c>
      <c r="D97" s="203" t="s">
        <v>248</v>
      </c>
      <c r="E97" s="203" t="s">
        <v>403</v>
      </c>
      <c r="F97" s="212" t="s">
        <v>289</v>
      </c>
      <c r="G97" s="287">
        <v>0</v>
      </c>
      <c r="H97" s="287">
        <v>0</v>
      </c>
    </row>
    <row r="98" spans="1:8" ht="30" x14ac:dyDescent="0.2">
      <c r="A98" s="237" t="s">
        <v>60</v>
      </c>
      <c r="B98" s="240" t="s">
        <v>296</v>
      </c>
      <c r="C98" s="218" t="s">
        <v>231</v>
      </c>
      <c r="D98" s="218" t="s">
        <v>248</v>
      </c>
      <c r="E98" s="218" t="s">
        <v>336</v>
      </c>
      <c r="F98" s="218" t="s">
        <v>242</v>
      </c>
      <c r="G98" s="291">
        <f>G99</f>
        <v>344.17</v>
      </c>
      <c r="H98" s="291">
        <f>H99</f>
        <v>344.17</v>
      </c>
    </row>
    <row r="99" spans="1:8" ht="45" x14ac:dyDescent="0.2">
      <c r="A99" s="241" t="s">
        <v>18</v>
      </c>
      <c r="B99" s="243" t="s">
        <v>296</v>
      </c>
      <c r="C99" s="242" t="s">
        <v>231</v>
      </c>
      <c r="D99" s="242" t="s">
        <v>248</v>
      </c>
      <c r="E99" s="242" t="s">
        <v>337</v>
      </c>
      <c r="F99" s="242" t="s">
        <v>242</v>
      </c>
      <c r="G99" s="292">
        <f>G100</f>
        <v>344.17</v>
      </c>
      <c r="H99" s="292">
        <f>H100</f>
        <v>344.17</v>
      </c>
    </row>
    <row r="100" spans="1:8" ht="25.5" x14ac:dyDescent="0.2">
      <c r="A100" s="204" t="s">
        <v>20</v>
      </c>
      <c r="B100" s="221" t="s">
        <v>296</v>
      </c>
      <c r="C100" s="205" t="s">
        <v>231</v>
      </c>
      <c r="D100" s="208" t="s">
        <v>248</v>
      </c>
      <c r="E100" s="205" t="s">
        <v>338</v>
      </c>
      <c r="F100" s="205" t="s">
        <v>242</v>
      </c>
      <c r="G100" s="286">
        <f>G101+G105</f>
        <v>344.17</v>
      </c>
      <c r="H100" s="286">
        <f>H101+H105</f>
        <v>344.17</v>
      </c>
    </row>
    <row r="101" spans="1:8" ht="15" x14ac:dyDescent="0.2">
      <c r="A101" s="201" t="s">
        <v>270</v>
      </c>
      <c r="B101" s="247" t="s">
        <v>296</v>
      </c>
      <c r="C101" s="206" t="s">
        <v>231</v>
      </c>
      <c r="D101" s="218" t="s">
        <v>248</v>
      </c>
      <c r="E101" s="206" t="s">
        <v>353</v>
      </c>
      <c r="F101" s="206" t="s">
        <v>242</v>
      </c>
      <c r="G101" s="283">
        <f>G102</f>
        <v>344.17</v>
      </c>
      <c r="H101" s="283">
        <f>H102</f>
        <v>344.17</v>
      </c>
    </row>
    <row r="102" spans="1:8" ht="38.25" x14ac:dyDescent="0.2">
      <c r="A102" s="202" t="s">
        <v>288</v>
      </c>
      <c r="B102" s="223" t="s">
        <v>296</v>
      </c>
      <c r="C102" s="203" t="s">
        <v>231</v>
      </c>
      <c r="D102" s="219" t="s">
        <v>248</v>
      </c>
      <c r="E102" s="203" t="s">
        <v>353</v>
      </c>
      <c r="F102" s="203" t="s">
        <v>289</v>
      </c>
      <c r="G102" s="297">
        <v>344.17</v>
      </c>
      <c r="H102" s="297">
        <v>344.17</v>
      </c>
    </row>
    <row r="103" spans="1:8" ht="15" hidden="1" x14ac:dyDescent="0.2">
      <c r="A103" s="220" t="s">
        <v>271</v>
      </c>
      <c r="B103" s="221" t="s">
        <v>296</v>
      </c>
      <c r="C103" s="206" t="s">
        <v>231</v>
      </c>
      <c r="D103" s="218" t="s">
        <v>248</v>
      </c>
      <c r="E103" s="206" t="s">
        <v>360</v>
      </c>
      <c r="F103" s="206" t="s">
        <v>242</v>
      </c>
      <c r="G103" s="298" t="e">
        <f>G104</f>
        <v>#REF!</v>
      </c>
      <c r="H103" s="298" t="e">
        <f>H104</f>
        <v>#REF!</v>
      </c>
    </row>
    <row r="104" spans="1:8" ht="38.25" hidden="1" x14ac:dyDescent="0.2">
      <c r="A104" s="202" t="s">
        <v>288</v>
      </c>
      <c r="B104" s="223" t="s">
        <v>296</v>
      </c>
      <c r="C104" s="203" t="s">
        <v>231</v>
      </c>
      <c r="D104" s="219" t="s">
        <v>248</v>
      </c>
      <c r="E104" s="203" t="s">
        <v>360</v>
      </c>
      <c r="F104" s="203" t="s">
        <v>289</v>
      </c>
      <c r="G104" s="287" t="e">
        <f>SUM(#REF!)</f>
        <v>#REF!</v>
      </c>
      <c r="H104" s="287" t="e">
        <f>SUM(#REF!)</f>
        <v>#REF!</v>
      </c>
    </row>
    <row r="105" spans="1:8" ht="27" x14ac:dyDescent="0.2">
      <c r="A105" s="201" t="s">
        <v>272</v>
      </c>
      <c r="B105" s="247" t="s">
        <v>296</v>
      </c>
      <c r="C105" s="206" t="s">
        <v>231</v>
      </c>
      <c r="D105" s="218" t="s">
        <v>248</v>
      </c>
      <c r="E105" s="206" t="s">
        <v>354</v>
      </c>
      <c r="F105" s="206" t="s">
        <v>242</v>
      </c>
      <c r="G105" s="283">
        <f>G106</f>
        <v>0</v>
      </c>
      <c r="H105" s="283">
        <f>H106</f>
        <v>0</v>
      </c>
    </row>
    <row r="106" spans="1:8" ht="38.25" x14ac:dyDescent="0.2">
      <c r="A106" s="202" t="s">
        <v>288</v>
      </c>
      <c r="B106" s="223" t="s">
        <v>296</v>
      </c>
      <c r="C106" s="203" t="s">
        <v>231</v>
      </c>
      <c r="D106" s="203" t="s">
        <v>248</v>
      </c>
      <c r="E106" s="203" t="s">
        <v>354</v>
      </c>
      <c r="F106" s="203" t="s">
        <v>289</v>
      </c>
      <c r="G106" s="287">
        <v>0</v>
      </c>
      <c r="H106" s="287">
        <v>0</v>
      </c>
    </row>
    <row r="107" spans="1:8" ht="27" x14ac:dyDescent="0.2">
      <c r="A107" s="201" t="s">
        <v>60</v>
      </c>
      <c r="B107" s="247" t="s">
        <v>296</v>
      </c>
      <c r="C107" s="206" t="s">
        <v>231</v>
      </c>
      <c r="D107" s="206" t="s">
        <v>248</v>
      </c>
      <c r="E107" s="206" t="s">
        <v>482</v>
      </c>
      <c r="F107" s="206" t="s">
        <v>242</v>
      </c>
      <c r="G107" s="434">
        <f>G108</f>
        <v>357.9</v>
      </c>
      <c r="H107" s="360">
        <f>H108</f>
        <v>357.9</v>
      </c>
    </row>
    <row r="108" spans="1:8" ht="25.5" x14ac:dyDescent="0.2">
      <c r="A108" s="202" t="s">
        <v>483</v>
      </c>
      <c r="B108" s="223" t="s">
        <v>296</v>
      </c>
      <c r="C108" s="203" t="s">
        <v>231</v>
      </c>
      <c r="D108" s="203" t="s">
        <v>248</v>
      </c>
      <c r="E108" s="203" t="s">
        <v>484</v>
      </c>
      <c r="F108" s="203" t="s">
        <v>289</v>
      </c>
      <c r="G108" s="287">
        <v>357.9</v>
      </c>
      <c r="H108" s="287">
        <v>357.9</v>
      </c>
    </row>
    <row r="109" spans="1:8" ht="15.75" x14ac:dyDescent="0.2">
      <c r="A109" s="197" t="s">
        <v>461</v>
      </c>
      <c r="B109" s="235" t="s">
        <v>296</v>
      </c>
      <c r="C109" s="213" t="s">
        <v>232</v>
      </c>
      <c r="D109" s="213" t="s">
        <v>241</v>
      </c>
      <c r="E109" s="213" t="s">
        <v>335</v>
      </c>
      <c r="F109" s="213" t="s">
        <v>242</v>
      </c>
      <c r="G109" s="289">
        <f>G110</f>
        <v>7915.61</v>
      </c>
      <c r="H109" s="289">
        <f>H110</f>
        <v>7401.3</v>
      </c>
    </row>
    <row r="110" spans="1:8" ht="13.5" customHeight="1" x14ac:dyDescent="0.2">
      <c r="A110" s="207" t="s">
        <v>251</v>
      </c>
      <c r="B110" s="224" t="s">
        <v>296</v>
      </c>
      <c r="C110" s="208" t="s">
        <v>232</v>
      </c>
      <c r="D110" s="208" t="s">
        <v>228</v>
      </c>
      <c r="E110" s="208" t="s">
        <v>335</v>
      </c>
      <c r="F110" s="208" t="s">
        <v>242</v>
      </c>
      <c r="G110" s="290">
        <f>G111+G115</f>
        <v>7915.61</v>
      </c>
      <c r="H110" s="290">
        <f>H111+H115</f>
        <v>7401.3</v>
      </c>
    </row>
    <row r="111" spans="1:8" ht="29.25" customHeight="1" x14ac:dyDescent="0.2">
      <c r="A111" s="238" t="s">
        <v>233</v>
      </c>
      <c r="B111" s="240" t="s">
        <v>296</v>
      </c>
      <c r="C111" s="218" t="s">
        <v>232</v>
      </c>
      <c r="D111" s="218" t="s">
        <v>228</v>
      </c>
      <c r="E111" s="218" t="s">
        <v>343</v>
      </c>
      <c r="F111" s="218" t="s">
        <v>242</v>
      </c>
      <c r="G111" s="294">
        <f t="shared" ref="G111:H113" si="7">G112</f>
        <v>50</v>
      </c>
      <c r="H111" s="294">
        <f t="shared" si="7"/>
        <v>0</v>
      </c>
    </row>
    <row r="112" spans="1:8" ht="33" customHeight="1" x14ac:dyDescent="0.2">
      <c r="A112" s="241" t="s">
        <v>462</v>
      </c>
      <c r="B112" s="243" t="s">
        <v>296</v>
      </c>
      <c r="C112" s="242" t="s">
        <v>232</v>
      </c>
      <c r="D112" s="242" t="s">
        <v>228</v>
      </c>
      <c r="E112" s="242" t="s">
        <v>522</v>
      </c>
      <c r="F112" s="242" t="s">
        <v>242</v>
      </c>
      <c r="G112" s="292">
        <f t="shared" si="7"/>
        <v>50</v>
      </c>
      <c r="H112" s="292">
        <f t="shared" si="7"/>
        <v>0</v>
      </c>
    </row>
    <row r="113" spans="1:8" ht="33.75" customHeight="1" x14ac:dyDescent="0.2">
      <c r="A113" s="204" t="s">
        <v>326</v>
      </c>
      <c r="B113" s="221" t="s">
        <v>296</v>
      </c>
      <c r="C113" s="205" t="s">
        <v>232</v>
      </c>
      <c r="D113" s="205" t="s">
        <v>228</v>
      </c>
      <c r="E113" s="205" t="s">
        <v>521</v>
      </c>
      <c r="F113" s="205" t="s">
        <v>242</v>
      </c>
      <c r="G113" s="286">
        <f t="shared" si="7"/>
        <v>50</v>
      </c>
      <c r="H113" s="286">
        <f t="shared" si="7"/>
        <v>0</v>
      </c>
    </row>
    <row r="114" spans="1:8" ht="37.5" customHeight="1" x14ac:dyDescent="0.2">
      <c r="A114" s="202" t="s">
        <v>288</v>
      </c>
      <c r="B114" s="223" t="s">
        <v>296</v>
      </c>
      <c r="C114" s="203" t="s">
        <v>232</v>
      </c>
      <c r="D114" s="203" t="s">
        <v>228</v>
      </c>
      <c r="E114" s="203" t="s">
        <v>521</v>
      </c>
      <c r="F114" s="203" t="s">
        <v>289</v>
      </c>
      <c r="G114" s="283">
        <v>50</v>
      </c>
      <c r="H114" s="283">
        <v>0</v>
      </c>
    </row>
    <row r="115" spans="1:8" ht="30" x14ac:dyDescent="0.2">
      <c r="A115" s="237" t="s">
        <v>60</v>
      </c>
      <c r="B115" s="240" t="s">
        <v>296</v>
      </c>
      <c r="C115" s="218" t="s">
        <v>232</v>
      </c>
      <c r="D115" s="218" t="s">
        <v>228</v>
      </c>
      <c r="E115" s="218" t="s">
        <v>336</v>
      </c>
      <c r="F115" s="218" t="s">
        <v>242</v>
      </c>
      <c r="G115" s="291">
        <f t="shared" ref="G115:H117" si="8">G116</f>
        <v>7865.61</v>
      </c>
      <c r="H115" s="291">
        <f t="shared" si="8"/>
        <v>7401.3</v>
      </c>
    </row>
    <row r="116" spans="1:8" ht="45" x14ac:dyDescent="0.2">
      <c r="A116" s="241" t="s">
        <v>18</v>
      </c>
      <c r="B116" s="243" t="s">
        <v>296</v>
      </c>
      <c r="C116" s="242" t="s">
        <v>232</v>
      </c>
      <c r="D116" s="242" t="s">
        <v>228</v>
      </c>
      <c r="E116" s="242" t="s">
        <v>337</v>
      </c>
      <c r="F116" s="242" t="s">
        <v>242</v>
      </c>
      <c r="G116" s="292">
        <f t="shared" si="8"/>
        <v>7865.61</v>
      </c>
      <c r="H116" s="292">
        <f t="shared" si="8"/>
        <v>7401.3</v>
      </c>
    </row>
    <row r="117" spans="1:8" ht="25.5" x14ac:dyDescent="0.2">
      <c r="A117" s="204" t="s">
        <v>20</v>
      </c>
      <c r="B117" s="221" t="s">
        <v>296</v>
      </c>
      <c r="C117" s="205" t="s">
        <v>232</v>
      </c>
      <c r="D117" s="205" t="s">
        <v>228</v>
      </c>
      <c r="E117" s="205" t="s">
        <v>338</v>
      </c>
      <c r="F117" s="205" t="s">
        <v>242</v>
      </c>
      <c r="G117" s="286">
        <f t="shared" si="8"/>
        <v>7865.61</v>
      </c>
      <c r="H117" s="286">
        <f t="shared" si="8"/>
        <v>7401.3</v>
      </c>
    </row>
    <row r="118" spans="1:8" ht="40.5" x14ac:dyDescent="0.2">
      <c r="A118" s="201" t="s">
        <v>51</v>
      </c>
      <c r="B118" s="247" t="s">
        <v>296</v>
      </c>
      <c r="C118" s="206" t="s">
        <v>232</v>
      </c>
      <c r="D118" s="206" t="s">
        <v>228</v>
      </c>
      <c r="E118" s="206" t="s">
        <v>356</v>
      </c>
      <c r="F118" s="206" t="s">
        <v>242</v>
      </c>
      <c r="G118" s="283">
        <f>SUM(G119:G126)</f>
        <v>7865.61</v>
      </c>
      <c r="H118" s="283">
        <f>SUM(H119:H126)</f>
        <v>7401.3</v>
      </c>
    </row>
    <row r="119" spans="1:8" x14ac:dyDescent="0.2">
      <c r="A119" s="202" t="s">
        <v>369</v>
      </c>
      <c r="B119" s="223" t="s">
        <v>296</v>
      </c>
      <c r="C119" s="203" t="s">
        <v>232</v>
      </c>
      <c r="D119" s="203" t="s">
        <v>228</v>
      </c>
      <c r="E119" s="203" t="s">
        <v>356</v>
      </c>
      <c r="F119" s="203" t="s">
        <v>293</v>
      </c>
      <c r="G119" s="297">
        <v>4976</v>
      </c>
      <c r="H119" s="297">
        <v>4976</v>
      </c>
    </row>
    <row r="120" spans="1:8" ht="25.5" x14ac:dyDescent="0.2">
      <c r="A120" s="202" t="s">
        <v>398</v>
      </c>
      <c r="B120" s="223" t="s">
        <v>296</v>
      </c>
      <c r="C120" s="203" t="s">
        <v>232</v>
      </c>
      <c r="D120" s="203" t="s">
        <v>228</v>
      </c>
      <c r="E120" s="203" t="s">
        <v>356</v>
      </c>
      <c r="F120" s="203" t="s">
        <v>397</v>
      </c>
      <c r="G120" s="297">
        <v>0</v>
      </c>
      <c r="H120" s="297">
        <v>0</v>
      </c>
    </row>
    <row r="121" spans="1:8" ht="38.25" x14ac:dyDescent="0.2">
      <c r="A121" s="202" t="s">
        <v>399</v>
      </c>
      <c r="B121" s="223" t="s">
        <v>296</v>
      </c>
      <c r="C121" s="203" t="s">
        <v>232</v>
      </c>
      <c r="D121" s="203" t="s">
        <v>228</v>
      </c>
      <c r="E121" s="203" t="s">
        <v>356</v>
      </c>
      <c r="F121" s="203" t="s">
        <v>367</v>
      </c>
      <c r="G121" s="297">
        <v>1503.61</v>
      </c>
      <c r="H121" s="297">
        <v>1502.3</v>
      </c>
    </row>
    <row r="122" spans="1:8" ht="25.5" x14ac:dyDescent="0.2">
      <c r="A122" s="202" t="s">
        <v>371</v>
      </c>
      <c r="B122" s="223" t="s">
        <v>296</v>
      </c>
      <c r="C122" s="203" t="s">
        <v>232</v>
      </c>
      <c r="D122" s="203" t="s">
        <v>228</v>
      </c>
      <c r="E122" s="203" t="s">
        <v>356</v>
      </c>
      <c r="F122" s="203" t="s">
        <v>287</v>
      </c>
      <c r="G122" s="287">
        <v>0</v>
      </c>
      <c r="H122" s="287">
        <v>0</v>
      </c>
    </row>
    <row r="123" spans="1:8" ht="38.25" x14ac:dyDescent="0.2">
      <c r="A123" s="202" t="s">
        <v>288</v>
      </c>
      <c r="B123" s="222" t="s">
        <v>296</v>
      </c>
      <c r="C123" s="203" t="s">
        <v>232</v>
      </c>
      <c r="D123" s="203" t="s">
        <v>228</v>
      </c>
      <c r="E123" s="203" t="s">
        <v>356</v>
      </c>
      <c r="F123" s="203" t="s">
        <v>289</v>
      </c>
      <c r="G123" s="297">
        <v>1386</v>
      </c>
      <c r="H123" s="297">
        <v>923</v>
      </c>
    </row>
    <row r="124" spans="1:8" ht="25.5" x14ac:dyDescent="0.2">
      <c r="A124" s="202" t="s">
        <v>392</v>
      </c>
      <c r="B124" s="222" t="s">
        <v>296</v>
      </c>
      <c r="C124" s="203" t="s">
        <v>232</v>
      </c>
      <c r="D124" s="203" t="s">
        <v>228</v>
      </c>
      <c r="E124" s="203" t="s">
        <v>356</v>
      </c>
      <c r="F124" s="203" t="s">
        <v>389</v>
      </c>
      <c r="G124" s="297">
        <v>0</v>
      </c>
      <c r="H124" s="297">
        <v>0</v>
      </c>
    </row>
    <row r="125" spans="1:8" x14ac:dyDescent="0.2">
      <c r="A125" s="202" t="s">
        <v>372</v>
      </c>
      <c r="B125" s="223" t="s">
        <v>296</v>
      </c>
      <c r="C125" s="203" t="s">
        <v>232</v>
      </c>
      <c r="D125" s="203" t="s">
        <v>228</v>
      </c>
      <c r="E125" s="203" t="s">
        <v>356</v>
      </c>
      <c r="F125" s="203" t="s">
        <v>290</v>
      </c>
      <c r="G125" s="287">
        <v>0</v>
      </c>
      <c r="H125" s="287">
        <v>0</v>
      </c>
    </row>
    <row r="126" spans="1:8" x14ac:dyDescent="0.2">
      <c r="A126" s="202" t="s">
        <v>391</v>
      </c>
      <c r="B126" s="223" t="s">
        <v>296</v>
      </c>
      <c r="C126" s="203" t="s">
        <v>232</v>
      </c>
      <c r="D126" s="203" t="s">
        <v>228</v>
      </c>
      <c r="E126" s="203" t="s">
        <v>356</v>
      </c>
      <c r="F126" s="203" t="s">
        <v>390</v>
      </c>
      <c r="G126" s="287">
        <v>0</v>
      </c>
      <c r="H126" s="287">
        <v>0</v>
      </c>
    </row>
    <row r="127" spans="1:8" ht="15.75" hidden="1" x14ac:dyDescent="0.2">
      <c r="A127" s="197" t="s">
        <v>418</v>
      </c>
      <c r="B127" s="221" t="s">
        <v>296</v>
      </c>
      <c r="C127" s="205" t="s">
        <v>419</v>
      </c>
      <c r="D127" s="205" t="s">
        <v>241</v>
      </c>
      <c r="E127" s="205" t="s">
        <v>335</v>
      </c>
      <c r="F127" s="205" t="s">
        <v>242</v>
      </c>
      <c r="G127" s="360">
        <f t="shared" ref="G127:H131" si="9">G128</f>
        <v>0</v>
      </c>
      <c r="H127" s="360">
        <f t="shared" si="9"/>
        <v>0</v>
      </c>
    </row>
    <row r="128" spans="1:8" hidden="1" x14ac:dyDescent="0.2">
      <c r="A128" s="204" t="s">
        <v>421</v>
      </c>
      <c r="B128" s="221" t="s">
        <v>296</v>
      </c>
      <c r="C128" s="205" t="s">
        <v>419</v>
      </c>
      <c r="D128" s="205" t="s">
        <v>420</v>
      </c>
      <c r="E128" s="205" t="s">
        <v>335</v>
      </c>
      <c r="F128" s="205" t="s">
        <v>242</v>
      </c>
      <c r="G128" s="360">
        <f t="shared" si="9"/>
        <v>0</v>
      </c>
      <c r="H128" s="360">
        <f t="shared" si="9"/>
        <v>0</v>
      </c>
    </row>
    <row r="129" spans="1:8" hidden="1" x14ac:dyDescent="0.2">
      <c r="A129" s="204" t="s">
        <v>233</v>
      </c>
      <c r="B129" s="221" t="s">
        <v>296</v>
      </c>
      <c r="C129" s="205" t="s">
        <v>419</v>
      </c>
      <c r="D129" s="205" t="s">
        <v>420</v>
      </c>
      <c r="E129" s="205" t="s">
        <v>422</v>
      </c>
      <c r="F129" s="205" t="s">
        <v>242</v>
      </c>
      <c r="G129" s="360">
        <f t="shared" si="9"/>
        <v>0</v>
      </c>
      <c r="H129" s="360">
        <f t="shared" si="9"/>
        <v>0</v>
      </c>
    </row>
    <row r="130" spans="1:8" ht="51" hidden="1" x14ac:dyDescent="0.2">
      <c r="A130" s="202" t="s">
        <v>417</v>
      </c>
      <c r="B130" s="223" t="s">
        <v>296</v>
      </c>
      <c r="C130" s="203" t="s">
        <v>419</v>
      </c>
      <c r="D130" s="203" t="s">
        <v>420</v>
      </c>
      <c r="E130" s="203" t="s">
        <v>423</v>
      </c>
      <c r="F130" s="203" t="s">
        <v>242</v>
      </c>
      <c r="G130" s="287">
        <f t="shared" si="9"/>
        <v>0</v>
      </c>
      <c r="H130" s="287">
        <f t="shared" si="9"/>
        <v>0</v>
      </c>
    </row>
    <row r="131" spans="1:8" ht="25.5" hidden="1" x14ac:dyDescent="0.2">
      <c r="A131" s="202" t="s">
        <v>424</v>
      </c>
      <c r="B131" s="223" t="s">
        <v>296</v>
      </c>
      <c r="C131" s="203" t="s">
        <v>419</v>
      </c>
      <c r="D131" s="203" t="s">
        <v>420</v>
      </c>
      <c r="E131" s="203" t="s">
        <v>416</v>
      </c>
      <c r="F131" s="203" t="s">
        <v>242</v>
      </c>
      <c r="G131" s="287">
        <f t="shared" si="9"/>
        <v>0</v>
      </c>
      <c r="H131" s="287">
        <f t="shared" si="9"/>
        <v>0</v>
      </c>
    </row>
    <row r="132" spans="1:8" ht="38.25" hidden="1" x14ac:dyDescent="0.2">
      <c r="A132" s="202" t="s">
        <v>288</v>
      </c>
      <c r="B132" s="223" t="s">
        <v>296</v>
      </c>
      <c r="C132" s="203" t="s">
        <v>419</v>
      </c>
      <c r="D132" s="203" t="s">
        <v>420</v>
      </c>
      <c r="E132" s="203" t="s">
        <v>416</v>
      </c>
      <c r="F132" s="203" t="s">
        <v>289</v>
      </c>
      <c r="G132" s="287">
        <v>0</v>
      </c>
      <c r="H132" s="287">
        <v>0</v>
      </c>
    </row>
    <row r="133" spans="1:8" ht="47.25" x14ac:dyDescent="0.2">
      <c r="A133" s="232" t="s">
        <v>181</v>
      </c>
      <c r="B133" s="236" t="s">
        <v>296</v>
      </c>
      <c r="C133" s="213" t="s">
        <v>180</v>
      </c>
      <c r="D133" s="213" t="s">
        <v>241</v>
      </c>
      <c r="E133" s="213" t="s">
        <v>335</v>
      </c>
      <c r="F133" s="213" t="s">
        <v>242</v>
      </c>
      <c r="G133" s="295">
        <f t="shared" ref="G133:H138" si="10">G134</f>
        <v>0</v>
      </c>
      <c r="H133" s="295">
        <f t="shared" si="10"/>
        <v>0</v>
      </c>
    </row>
    <row r="134" spans="1:8" ht="28.5" x14ac:dyDescent="0.2">
      <c r="A134" s="214" t="s">
        <v>182</v>
      </c>
      <c r="B134" s="224" t="s">
        <v>296</v>
      </c>
      <c r="C134" s="208" t="s">
        <v>180</v>
      </c>
      <c r="D134" s="208" t="s">
        <v>228</v>
      </c>
      <c r="E134" s="208" t="s">
        <v>335</v>
      </c>
      <c r="F134" s="208" t="s">
        <v>242</v>
      </c>
      <c r="G134" s="299">
        <f t="shared" si="10"/>
        <v>0</v>
      </c>
      <c r="H134" s="299">
        <f t="shared" si="10"/>
        <v>0</v>
      </c>
    </row>
    <row r="135" spans="1:8" ht="30" x14ac:dyDescent="0.2">
      <c r="A135" s="237" t="s">
        <v>60</v>
      </c>
      <c r="B135" s="240" t="s">
        <v>296</v>
      </c>
      <c r="C135" s="218" t="s">
        <v>180</v>
      </c>
      <c r="D135" s="218" t="s">
        <v>228</v>
      </c>
      <c r="E135" s="218" t="s">
        <v>336</v>
      </c>
      <c r="F135" s="218" t="s">
        <v>242</v>
      </c>
      <c r="G135" s="280">
        <f t="shared" si="10"/>
        <v>0</v>
      </c>
      <c r="H135" s="280">
        <f t="shared" si="10"/>
        <v>0</v>
      </c>
    </row>
    <row r="136" spans="1:8" ht="45" x14ac:dyDescent="0.2">
      <c r="A136" s="241" t="s">
        <v>18</v>
      </c>
      <c r="B136" s="243" t="s">
        <v>296</v>
      </c>
      <c r="C136" s="242" t="s">
        <v>180</v>
      </c>
      <c r="D136" s="242" t="s">
        <v>228</v>
      </c>
      <c r="E136" s="242" t="s">
        <v>337</v>
      </c>
      <c r="F136" s="242" t="s">
        <v>242</v>
      </c>
      <c r="G136" s="281">
        <f t="shared" si="10"/>
        <v>0</v>
      </c>
      <c r="H136" s="281">
        <f t="shared" si="10"/>
        <v>0</v>
      </c>
    </row>
    <row r="137" spans="1:8" ht="25.5" x14ac:dyDescent="0.2">
      <c r="A137" s="204" t="s">
        <v>20</v>
      </c>
      <c r="B137" s="221" t="s">
        <v>296</v>
      </c>
      <c r="C137" s="205" t="s">
        <v>180</v>
      </c>
      <c r="D137" s="205" t="s">
        <v>228</v>
      </c>
      <c r="E137" s="205" t="s">
        <v>338</v>
      </c>
      <c r="F137" s="205" t="s">
        <v>242</v>
      </c>
      <c r="G137" s="287">
        <f t="shared" si="10"/>
        <v>0</v>
      </c>
      <c r="H137" s="287">
        <f t="shared" si="10"/>
        <v>0</v>
      </c>
    </row>
    <row r="138" spans="1:8" s="248" customFormat="1" ht="13.5" customHeight="1" x14ac:dyDescent="0.2">
      <c r="A138" s="209" t="s">
        <v>376</v>
      </c>
      <c r="B138" s="247" t="s">
        <v>296</v>
      </c>
      <c r="C138" s="206" t="s">
        <v>180</v>
      </c>
      <c r="D138" s="206" t="s">
        <v>228</v>
      </c>
      <c r="E138" s="206" t="s">
        <v>357</v>
      </c>
      <c r="F138" s="206" t="s">
        <v>242</v>
      </c>
      <c r="G138" s="285">
        <f t="shared" si="10"/>
        <v>0</v>
      </c>
      <c r="H138" s="285">
        <f t="shared" si="10"/>
        <v>0</v>
      </c>
    </row>
    <row r="139" spans="1:8" ht="13.5" customHeight="1" x14ac:dyDescent="0.2">
      <c r="A139" s="260" t="s">
        <v>23</v>
      </c>
      <c r="B139" s="223" t="s">
        <v>296</v>
      </c>
      <c r="C139" s="203" t="s">
        <v>180</v>
      </c>
      <c r="D139" s="203" t="s">
        <v>228</v>
      </c>
      <c r="E139" s="203" t="s">
        <v>357</v>
      </c>
      <c r="F139" s="203" t="s">
        <v>294</v>
      </c>
      <c r="G139" s="287">
        <v>0</v>
      </c>
      <c r="H139" s="287">
        <v>0</v>
      </c>
    </row>
    <row r="140" spans="1:8" ht="78.75" x14ac:dyDescent="0.2">
      <c r="A140" s="197" t="s">
        <v>128</v>
      </c>
      <c r="B140" s="236" t="s">
        <v>296</v>
      </c>
      <c r="C140" s="213" t="s">
        <v>9</v>
      </c>
      <c r="D140" s="213" t="s">
        <v>241</v>
      </c>
      <c r="E140" s="213" t="s">
        <v>335</v>
      </c>
      <c r="F140" s="213" t="s">
        <v>242</v>
      </c>
      <c r="G140" s="300">
        <f t="shared" ref="G140:H142" si="11">G141</f>
        <v>0</v>
      </c>
      <c r="H140" s="300">
        <f t="shared" si="11"/>
        <v>0</v>
      </c>
    </row>
    <row r="141" spans="1:8" ht="28.5" x14ac:dyDescent="0.2">
      <c r="A141" s="207" t="s">
        <v>129</v>
      </c>
      <c r="B141" s="224" t="s">
        <v>296</v>
      </c>
      <c r="C141" s="215" t="s">
        <v>9</v>
      </c>
      <c r="D141" s="215" t="s">
        <v>248</v>
      </c>
      <c r="E141" s="208" t="s">
        <v>335</v>
      </c>
      <c r="F141" s="215" t="s">
        <v>242</v>
      </c>
      <c r="G141" s="279">
        <f t="shared" si="11"/>
        <v>0</v>
      </c>
      <c r="H141" s="279">
        <f t="shared" si="11"/>
        <v>0</v>
      </c>
    </row>
    <row r="142" spans="1:8" ht="30" x14ac:dyDescent="0.2">
      <c r="A142" s="237" t="s">
        <v>60</v>
      </c>
      <c r="B142" s="240" t="s">
        <v>296</v>
      </c>
      <c r="C142" s="239" t="s">
        <v>9</v>
      </c>
      <c r="D142" s="239" t="s">
        <v>248</v>
      </c>
      <c r="E142" s="218" t="s">
        <v>336</v>
      </c>
      <c r="F142" s="218" t="s">
        <v>242</v>
      </c>
      <c r="G142" s="280">
        <f t="shared" si="11"/>
        <v>0</v>
      </c>
      <c r="H142" s="280">
        <f t="shared" si="11"/>
        <v>0</v>
      </c>
    </row>
    <row r="143" spans="1:8" ht="45" x14ac:dyDescent="0.2">
      <c r="A143" s="241" t="s">
        <v>18</v>
      </c>
      <c r="B143" s="243" t="s">
        <v>296</v>
      </c>
      <c r="C143" s="244" t="s">
        <v>9</v>
      </c>
      <c r="D143" s="244" t="s">
        <v>248</v>
      </c>
      <c r="E143" s="242" t="s">
        <v>337</v>
      </c>
      <c r="F143" s="244" t="s">
        <v>242</v>
      </c>
      <c r="G143" s="281">
        <f>G145</f>
        <v>0</v>
      </c>
      <c r="H143" s="281">
        <f>H145</f>
        <v>0</v>
      </c>
    </row>
    <row r="144" spans="1:8" ht="25.5" x14ac:dyDescent="0.2">
      <c r="A144" s="204" t="s">
        <v>20</v>
      </c>
      <c r="B144" s="247" t="s">
        <v>296</v>
      </c>
      <c r="C144" s="210" t="s">
        <v>9</v>
      </c>
      <c r="D144" s="210" t="s">
        <v>248</v>
      </c>
      <c r="E144" s="205" t="s">
        <v>338</v>
      </c>
      <c r="F144" s="210" t="s">
        <v>242</v>
      </c>
      <c r="G144" s="282">
        <f>G145</f>
        <v>0</v>
      </c>
      <c r="H144" s="282">
        <f>H145</f>
        <v>0</v>
      </c>
    </row>
    <row r="145" spans="1:12" s="231" customFormat="1" ht="13.5" x14ac:dyDescent="0.2">
      <c r="A145" s="201" t="s">
        <v>375</v>
      </c>
      <c r="B145" s="247" t="s">
        <v>296</v>
      </c>
      <c r="C145" s="211" t="s">
        <v>9</v>
      </c>
      <c r="D145" s="211" t="s">
        <v>248</v>
      </c>
      <c r="E145" s="206" t="s">
        <v>358</v>
      </c>
      <c r="F145" s="211" t="s">
        <v>242</v>
      </c>
      <c r="G145" s="285">
        <f>G146</f>
        <v>0</v>
      </c>
      <c r="H145" s="285">
        <f>H146</f>
        <v>0</v>
      </c>
    </row>
    <row r="146" spans="1:12" ht="13.5" thickBot="1" x14ac:dyDescent="0.25">
      <c r="A146" s="261" t="s">
        <v>27</v>
      </c>
      <c r="B146" s="262" t="s">
        <v>296</v>
      </c>
      <c r="C146" s="263" t="s">
        <v>9</v>
      </c>
      <c r="D146" s="263" t="s">
        <v>248</v>
      </c>
      <c r="E146" s="264" t="s">
        <v>358</v>
      </c>
      <c r="F146" s="263" t="s">
        <v>295</v>
      </c>
      <c r="G146" s="301">
        <v>0</v>
      </c>
      <c r="H146" s="301">
        <v>0</v>
      </c>
      <c r="J146" s="200"/>
      <c r="K146" s="200"/>
      <c r="L146" s="200"/>
    </row>
    <row r="147" spans="1:12" x14ac:dyDescent="0.2">
      <c r="A147" s="225"/>
      <c r="B147" s="226"/>
      <c r="C147" s="227"/>
      <c r="D147" s="227"/>
      <c r="E147" s="227"/>
      <c r="F147" s="227"/>
      <c r="G147" s="302"/>
    </row>
    <row r="148" spans="1:12" ht="14.25" x14ac:dyDescent="0.2">
      <c r="A148" s="187"/>
      <c r="B148" s="228"/>
      <c r="E148" s="457"/>
      <c r="F148" s="457"/>
    </row>
    <row r="149" spans="1:12" x14ac:dyDescent="0.2">
      <c r="B149" s="229"/>
    </row>
    <row r="150" spans="1:12" x14ac:dyDescent="0.2">
      <c r="B150" s="230"/>
    </row>
    <row r="151" spans="1:12" x14ac:dyDescent="0.2">
      <c r="B151" s="226"/>
    </row>
    <row r="152" spans="1:12" x14ac:dyDescent="0.2">
      <c r="B152" s="226"/>
    </row>
    <row r="153" spans="1:12" x14ac:dyDescent="0.2">
      <c r="B153" s="226"/>
    </row>
    <row r="154" spans="1:12" x14ac:dyDescent="0.2">
      <c r="B154" s="226"/>
    </row>
    <row r="155" spans="1:12" x14ac:dyDescent="0.2">
      <c r="B155" s="226"/>
    </row>
  </sheetData>
  <autoFilter ref="A1:G157"/>
  <mergeCells count="6">
    <mergeCell ref="E148:F148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9" fitToHeight="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НАДО В 2021</vt:lpstr>
      <vt:lpstr>прил№1 </vt:lpstr>
      <vt:lpstr>прил№2</vt:lpstr>
      <vt:lpstr>прил №3 </vt:lpstr>
      <vt:lpstr>прил №4</vt:lpstr>
      <vt:lpstr>Прил №5</vt:lpstr>
      <vt:lpstr>Прил №6</vt:lpstr>
      <vt:lpstr>Прил №7</vt:lpstr>
      <vt:lpstr>Прил №8</vt:lpstr>
      <vt:lpstr>прил №9</vt:lpstr>
      <vt:lpstr>прил №10</vt:lpstr>
      <vt:lpstr>прил№11</vt:lpstr>
      <vt:lpstr>прил№12</vt:lpstr>
      <vt:lpstr>прил №13</vt:lpstr>
      <vt:lpstr>прил №14</vt:lpstr>
      <vt:lpstr>'НАДО В 2021'!Заголовки_для_печати</vt:lpstr>
      <vt:lpstr>'прил №3 '!Заголовки_для_печати</vt:lpstr>
      <vt:lpstr>'Прил №5'!Заголовки_для_печати</vt:lpstr>
      <vt:lpstr>'Прил №6'!Заголовки_для_печати</vt:lpstr>
      <vt:lpstr>'Прил №7'!Заголовки_для_печати</vt:lpstr>
      <vt:lpstr>'Прил №8'!Заголовки_для_печати</vt:lpstr>
      <vt:lpstr>прил№11!Заголовки_для_печати</vt:lpstr>
      <vt:lpstr>прил№12!Заголовки_для_печати</vt:lpstr>
      <vt:lpstr>'Прил №5'!Область_печати</vt:lpstr>
      <vt:lpstr>'Прил №6'!Область_печати</vt:lpstr>
      <vt:lpstr>'Прил №8'!Область_печати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2020-11-02T07:21:54Z</cp:lastPrinted>
  <dcterms:created xsi:type="dcterms:W3CDTF">2007-03-15T07:53:30Z</dcterms:created>
  <dcterms:modified xsi:type="dcterms:W3CDTF">2020-12-30T02:18:15Z</dcterms:modified>
</cp:coreProperties>
</file>