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ревякинский вестник №4 от 31.03.2021\решение  Думы от 18.03.2021\"/>
    </mc:Choice>
  </mc:AlternateContent>
  <bookViews>
    <workbookView xWindow="240" yWindow="375" windowWidth="14955" windowHeight="8445" activeTab="3"/>
  </bookViews>
  <sheets>
    <sheet name="прил№1 " sheetId="38" r:id="rId1"/>
    <sheet name="Прил №5" sheetId="34" r:id="rId2"/>
    <sheet name="Прил №7" sheetId="36" r:id="rId3"/>
    <sheet name="прил №9" sheetId="13" r:id="rId4"/>
  </sheets>
  <definedNames>
    <definedName name="_xlnm._FilterDatabase" localSheetId="1" hidden="1">'Прил №5'!$A$1:$E$43</definedName>
    <definedName name="_xlnm._FilterDatabase" localSheetId="2" hidden="1">'Прил №7'!$A$1:$G$155</definedName>
    <definedName name="_xlnm.Print_Titles" localSheetId="1">'Прил №5'!$11:$11</definedName>
    <definedName name="_xlnm.Print_Titles" localSheetId="2">'Прил №7'!$11:$11</definedName>
    <definedName name="_xlnm.Print_Area" localSheetId="1">'Прил №5'!$A$1:$E$35</definedName>
    <definedName name="_xlnm.Print_Area" localSheetId="0">'прил№1 '!$A$1:$C$100</definedName>
  </definedNames>
  <calcPr calcId="162913" fullPrecision="0"/>
</workbook>
</file>

<file path=xl/calcChain.xml><?xml version="1.0" encoding="utf-8"?>
<calcChain xmlns="http://schemas.openxmlformats.org/spreadsheetml/2006/main">
  <c r="E21" i="34" l="1"/>
  <c r="G66" i="36" l="1"/>
  <c r="G72" i="36"/>
  <c r="C92" i="38" l="1"/>
  <c r="C91" i="38" s="1"/>
  <c r="C89" i="38"/>
  <c r="C87" i="38"/>
  <c r="C86" i="38" s="1"/>
  <c r="C81" i="38"/>
  <c r="C80" i="38"/>
  <c r="C77" i="38"/>
  <c r="C73" i="38"/>
  <c r="C72" i="38" s="1"/>
  <c r="C70" i="38"/>
  <c r="C69" i="38" s="1"/>
  <c r="C67" i="38"/>
  <c r="C64" i="38" s="1"/>
  <c r="C62" i="38"/>
  <c r="C61" i="38"/>
  <c r="C59" i="38"/>
  <c r="C58" i="38" s="1"/>
  <c r="C57" i="38" s="1"/>
  <c r="C55" i="38"/>
  <c r="C54" i="38" s="1"/>
  <c r="C52" i="38"/>
  <c r="C51" i="38" s="1"/>
  <c r="C48" i="38"/>
  <c r="C47" i="38"/>
  <c r="C45" i="38"/>
  <c r="C44" i="38" s="1"/>
  <c r="C41" i="38"/>
  <c r="C40" i="38"/>
  <c r="C39" i="38"/>
  <c r="C37" i="38"/>
  <c r="C36" i="38"/>
  <c r="C34" i="38"/>
  <c r="C32" i="38"/>
  <c r="C31" i="38" s="1"/>
  <c r="C29" i="38"/>
  <c r="C27" i="38"/>
  <c r="C24" i="38"/>
  <c r="C19" i="38"/>
  <c r="C18" i="38" s="1"/>
  <c r="C12" i="38"/>
  <c r="C11" i="38" s="1"/>
  <c r="C43" i="38" l="1"/>
  <c r="C76" i="38"/>
  <c r="C75" i="38" s="1"/>
  <c r="C26" i="38"/>
  <c r="C50" i="38"/>
  <c r="G92" i="36"/>
  <c r="C10" i="38" l="1"/>
  <c r="C94" i="38" s="1"/>
  <c r="C34" i="13" s="1"/>
  <c r="G107" i="36"/>
  <c r="G106" i="36" s="1"/>
  <c r="G88" i="36"/>
  <c r="G87" i="36" s="1"/>
  <c r="G49" i="36"/>
  <c r="G48" i="36" s="1"/>
  <c r="G99" i="36" l="1"/>
  <c r="G105" i="36" l="1"/>
  <c r="G86" i="36" l="1"/>
  <c r="G85" i="36" s="1"/>
  <c r="C14" i="13" l="1"/>
  <c r="G70" i="36" l="1"/>
  <c r="G113" i="36" l="1"/>
  <c r="G26" i="36" l="1"/>
  <c r="G25" i="36" s="1"/>
  <c r="G23" i="36" l="1"/>
  <c r="G22" i="36" s="1"/>
  <c r="G129" i="36" l="1"/>
  <c r="G128" i="36" s="1"/>
  <c r="G136" i="36" l="1"/>
  <c r="G135" i="36" s="1"/>
  <c r="G134" i="36" s="1"/>
  <c r="G47" i="36" l="1"/>
  <c r="G46" i="36" s="1"/>
  <c r="G94" i="36"/>
  <c r="G91" i="36" s="1"/>
  <c r="G118" i="36"/>
  <c r="G103" i="36"/>
  <c r="E17" i="34" l="1"/>
  <c r="G98" i="36"/>
  <c r="G97" i="36" s="1"/>
  <c r="G143" i="36"/>
  <c r="G141" i="36" s="1"/>
  <c r="G140" i="36" s="1"/>
  <c r="G139" i="36" s="1"/>
  <c r="G133" i="36"/>
  <c r="G132" i="36" s="1"/>
  <c r="G131" i="36" s="1"/>
  <c r="G112" i="36"/>
  <c r="G111" i="36" s="1"/>
  <c r="G101" i="36"/>
  <c r="G82" i="36"/>
  <c r="G81" i="36" s="1"/>
  <c r="G80" i="36" s="1"/>
  <c r="G79" i="36" s="1"/>
  <c r="G77" i="36"/>
  <c r="G55" i="36"/>
  <c r="G53" i="36" s="1"/>
  <c r="G44" i="36"/>
  <c r="G43" i="36" s="1"/>
  <c r="G33" i="36"/>
  <c r="G76" i="36" l="1"/>
  <c r="G75" i="36" s="1"/>
  <c r="G74" i="36" s="1"/>
  <c r="G138" i="36"/>
  <c r="E32" i="34"/>
  <c r="E33" i="34"/>
  <c r="E35" i="34"/>
  <c r="G62" i="36"/>
  <c r="G61" i="36" s="1"/>
  <c r="G60" i="36" s="1"/>
  <c r="G59" i="36" s="1"/>
  <c r="G58" i="36" s="1"/>
  <c r="G96" i="36"/>
  <c r="G90" i="36" s="1"/>
  <c r="G84" i="36" s="1"/>
  <c r="G117" i="36"/>
  <c r="G116" i="36" s="1"/>
  <c r="G142" i="36"/>
  <c r="G54" i="36"/>
  <c r="G18" i="36"/>
  <c r="G17" i="36" s="1"/>
  <c r="G16" i="36" s="1"/>
  <c r="G15" i="36" s="1"/>
  <c r="G14" i="36" s="1"/>
  <c r="G52" i="36"/>
  <c r="G51" i="36"/>
  <c r="E18" i="34" s="1"/>
  <c r="C27" i="13"/>
  <c r="C26" i="13" s="1"/>
  <c r="C25" i="13" s="1"/>
  <c r="C23" i="13"/>
  <c r="C21" i="13"/>
  <c r="C17" i="13"/>
  <c r="C16" i="13" s="1"/>
  <c r="C13" i="13"/>
  <c r="G115" i="36" l="1"/>
  <c r="G110" i="36" s="1"/>
  <c r="G109" i="36" s="1"/>
  <c r="E23" i="34"/>
  <c r="E24" i="34"/>
  <c r="E14" i="34"/>
  <c r="E34" i="34"/>
  <c r="G57" i="36"/>
  <c r="E19" i="34" s="1"/>
  <c r="E20" i="34"/>
  <c r="G31" i="36"/>
  <c r="G30" i="36" s="1"/>
  <c r="G29" i="36" s="1"/>
  <c r="E16" i="34" s="1"/>
  <c r="G32" i="36"/>
  <c r="E15" i="34"/>
  <c r="C20" i="13"/>
  <c r="C19" i="13" s="1"/>
  <c r="E31" i="34" l="1"/>
  <c r="G13" i="36"/>
  <c r="E27" i="34"/>
  <c r="E29" i="34"/>
  <c r="E30" i="34"/>
  <c r="E13" i="34" l="1"/>
  <c r="E26" i="34"/>
  <c r="C33" i="13" l="1"/>
  <c r="C32" i="13" s="1"/>
  <c r="C31" i="13" l="1"/>
  <c r="C12" i="13"/>
  <c r="G69" i="36" l="1"/>
  <c r="G67" i="36"/>
  <c r="E22" i="34" s="1"/>
  <c r="G68" i="36" l="1"/>
  <c r="G12" i="36" l="1"/>
  <c r="C38" i="13" s="1"/>
  <c r="C37" i="13" s="1"/>
  <c r="C36" i="13" s="1"/>
  <c r="C35" i="13" s="1"/>
  <c r="C30" i="13" s="1"/>
  <c r="C11" i="13" s="1"/>
  <c r="E12" i="34" l="1"/>
</calcChain>
</file>

<file path=xl/sharedStrings.xml><?xml version="1.0" encoding="utf-8"?>
<sst xmlns="http://schemas.openxmlformats.org/spreadsheetml/2006/main" count="1145" uniqueCount="387">
  <si>
    <t>ДОХОДЫ ОТ ПРОДАЖИ МАТЕРИАЛЬНЫХ И НЕМАТЕРИАЛЬНЫХ АКТИВОВ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</si>
  <si>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</si>
  <si>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</si>
  <si>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14</t>
  </si>
  <si>
    <t>Функционирование Правительства Российской Федерации, высших исполнительных  органов государственной власти субъектов РФ, местных администраций</t>
  </si>
  <si>
    <t xml:space="preserve"> </t>
  </si>
  <si>
    <t>Изменение остатков средств на счетах по учету средств бюджета</t>
  </si>
  <si>
    <t>Субвенции бюджетам на осуществление первичного воинского учета на территориях, где отсутствуют военные комиссариаты</t>
  </si>
  <si>
    <t>2 02 02000 00 0000 151</t>
  </si>
  <si>
    <t>НАЛОГОВЫЕ И НЕНАЛОГОВЫЕ ДОХОДЫ</t>
  </si>
  <si>
    <t>Резервный фонд администрации муниципального образования</t>
  </si>
  <si>
    <t>Непрограммные расходы органов местного самоуправления за счет средств местного бюджета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</si>
  <si>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</si>
  <si>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Осуществление органами местного самоуправления полномочий местного значения поселения</t>
  </si>
  <si>
    <t>Непрограммные расходы органов местного самоуправления за счет средств федерального бюджета</t>
  </si>
  <si>
    <t>Непрограммные расходы органов местного самоуправления за счет средств областного бюджета</t>
  </si>
  <si>
    <t>Обслуживание муниципального долга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</si>
  <si>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</si>
  <si>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</si>
  <si>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</si>
  <si>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</si>
  <si>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Прочие субсидии</t>
  </si>
  <si>
    <t>Получение кредитов от кредитных организаций бюджетами поселений в валюте Российской Федерации</t>
  </si>
  <si>
    <t>Функционирование законодательных (представительных) органов государственной власти субъектов Российской Федерации и органов местного самоуправления</t>
  </si>
  <si>
    <t xml:space="preserve">Всего источников  финансирования дефицита бюджета </t>
  </si>
  <si>
    <t>Единый сельскохозяйственный налог</t>
  </si>
  <si>
    <t>НАЛОГИ НА СОВОКУПНЫЙ ДОХОД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</si>
  <si>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</si>
  <si>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</si>
  <si>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</si>
  <si>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1 09 04000 00 0000 110</t>
  </si>
  <si>
    <t>Земельный налог  (по обязательствам, возникшим до 1 января 2006 года)</t>
  </si>
  <si>
    <t>1 09 04050 00 0000 110</t>
  </si>
  <si>
    <t>Земельный налог  (по обязательствам, возникшим до 1 января 2006 года), мобилизуемый на территориях поселений</t>
  </si>
  <si>
    <t>1 09 04050 10 0000 110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</si>
  <si>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</si>
  <si>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1 01 02010 01 0000 110</t>
  </si>
  <si>
    <t>Транспортный налог</t>
  </si>
  <si>
    <t>Транспорный налог с физических лиц</t>
  </si>
  <si>
    <t>1 06 04000 00 0000 110</t>
  </si>
  <si>
    <t>1 06 04012 00 0000 110</t>
  </si>
  <si>
    <t>Обеспечение деятельности в сфере устанвленных функций бюджетных, автономных и казенных учреждений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</si>
  <si>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</si>
  <si>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поселений (за исключением имущества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</si>
  <si>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1 14 02030 10 0000 410</t>
  </si>
  <si>
    <t>Иные мероприятия в сфере установленных функций</t>
  </si>
  <si>
    <t>Непрограммные расходы органов местного самоуправления</t>
  </si>
  <si>
    <t>Прочие неналоговые доходы бюджетов поселений</t>
  </si>
  <si>
    <t>Другие вопросы в области национальной экономики</t>
  </si>
  <si>
    <t>НАЦИОНАЛЬНАЯ ЭКОНОМИКА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</si>
  <si>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</si>
  <si>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</si>
  <si>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</si>
  <si>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Прочие межбюджетные трансферты, передаваемые бюджетам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</si>
  <si>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</si>
  <si>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</si>
  <si>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Кредиты, полученные в валюте Российской Федерации от кредитных организаций</t>
  </si>
  <si>
    <t>Погашение кредитов, предоставленных кредитными организациями в валюте Российской Федерации</t>
  </si>
  <si>
    <t>726 01 02 00 00 00 0000 800</t>
  </si>
  <si>
    <t>726 01 02 00 00 00 0000 810</t>
  </si>
  <si>
    <t>Погашение бюджетами поселений кредитов от кредитных организаций в валюте Российской Федерации</t>
  </si>
  <si>
    <t>726 01 02 00 00 10 0000 810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</si>
  <si>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</si>
  <si>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</si>
  <si>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</si>
  <si>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</si>
  <si>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000 1 17 05050 10 0000 180</t>
  </si>
  <si>
    <t>000 1 16 51040 02 0000 140</t>
  </si>
  <si>
    <t>Прочие доходы от оказания платных услуг (работ)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</si>
  <si>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</si>
  <si>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ДОХОДЫ ОТ ОКАЗАНИЯ ПЛАТНЫХ УСЛУГ (РАБОТ)  И КОМПЕНСАЦИИ ЗАТРАТ ГОСУДАРСТВА</t>
  </si>
  <si>
    <t>Доходы от оказания платных услуг (работ)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</si>
  <si>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</si>
  <si>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</si>
  <si>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</si>
  <si>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</si>
  <si>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0"/>
        <rFont val="Arial"/>
        <family val="2"/>
        <charset val="204"/>
      </rPr>
      <t>¹</t>
    </r>
    <r>
      <rPr>
        <sz val="10"/>
        <rFont val="Times New Roman"/>
        <family val="1"/>
        <charset val="204"/>
      </rPr>
      <t xml:space="preserve"> и 228  Налогового кодекса Российской Федерации</t>
    </r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</si>
  <si>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</si>
  <si>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</si>
  <si>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</si>
  <si>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</si>
  <si>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организаций</t>
  </si>
  <si>
    <t>000 1 06 06030 00 0000 110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</si>
  <si>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</si>
  <si>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</si>
  <si>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</si>
  <si>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</si>
  <si>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Налог на имущество физических лиц, взимаемый по ставкам, применяемым к объектам налогооблажения, расположенным в границах сельских 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</si>
  <si>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</si>
  <si>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</si>
  <si>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</si>
  <si>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</si>
  <si>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</si>
  <si>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</si>
  <si>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</si>
  <si>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</si>
  <si>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09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</si>
  <si>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</si>
  <si>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</si>
  <si>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</si>
  <si>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</si>
  <si>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</si>
  <si>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</si>
  <si>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000 1 05 00000 00 0000 000</t>
  </si>
  <si>
    <t>000 1 05 03010 01 0000 110</t>
  </si>
  <si>
    <t>000 1 06 00000 00 0000 000</t>
  </si>
  <si>
    <t>000 1 06 01000 00 0000 110</t>
  </si>
  <si>
    <t>000 1 06 06000 00 0000 110</t>
  </si>
  <si>
    <t>000 1 06 01030 10 0000 110</t>
  </si>
  <si>
    <t>000 1 08 00000 00 0000 000</t>
  </si>
  <si>
    <t>000 1 08 04020 01 1000 110</t>
  </si>
  <si>
    <t>000 1 08 04000 01 0000 110</t>
  </si>
  <si>
    <t>000 1 11 00000 00 0000 000</t>
  </si>
  <si>
    <t>000 1 11 05000 00 0000 120</t>
  </si>
  <si>
    <t>000 1 11 09000 00 0000 120</t>
  </si>
  <si>
    <t>000 1 11 09040 00 0000 120</t>
  </si>
  <si>
    <t>000 1 11 09045 10 0000 120</t>
  </si>
  <si>
    <t>000 1 13 00000 00 0000 000</t>
  </si>
  <si>
    <t>000 1 13 01000 00 0000 000</t>
  </si>
  <si>
    <t>000 1 13 01990 00 0000 130</t>
  </si>
  <si>
    <t>000 1 13 01995 10 0000 130</t>
  </si>
  <si>
    <t>000 1 14 00000 00 0000 000</t>
  </si>
  <si>
    <t>000 1 14 06000 00 0000 430</t>
  </si>
  <si>
    <t>000 2 00 00000 00 0000 000</t>
  </si>
  <si>
    <t>000 2 02 00000 00 0000 000</t>
  </si>
  <si>
    <t>000 2 02 01003 10 0000 151</t>
  </si>
  <si>
    <t>ГРБС</t>
  </si>
  <si>
    <t>13</t>
  </si>
  <si>
    <t>ОБСЛУЖИВАНИЕ ГОСУДАРСТВЕННОГО И МУНИЦИПАЛЬНОГО ДОЛГА</t>
  </si>
  <si>
    <t xml:space="preserve">Обслуживание государственного внутреннего и муниципального долга </t>
  </si>
  <si>
    <t>000 2 02 02079 10 0000 151</t>
  </si>
  <si>
    <t>Дорожное хозяйство (дорожные фонды)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</si>
  <si>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</si>
  <si>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726 01 03 01 00 10 0000 710</t>
  </si>
  <si>
    <t>Получение  бюджетных кредитов от других бюджетов бюджетной системы Российской Федерации в валюте Российской Федерации</t>
  </si>
  <si>
    <t>726 01 03 01 00 00 0000 700</t>
  </si>
  <si>
    <t>Бюджетные кредиты от других бюджетов бюджетной системы Российской Федерации в валюте Российской Федерации</t>
  </si>
  <si>
    <t xml:space="preserve">Бюджетные кредиты от других бюджетов бюджетной системы Российской Федерации 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</si>
  <si>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</si>
  <si>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</si>
  <si>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</si>
  <si>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</si>
  <si>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 xml:space="preserve">Акцизы по подакцизным товарам (продукции), производимым на территории Российской Федерации </t>
  </si>
  <si>
    <t>000 1 03 02000 01 0000 110</t>
  </si>
  <si>
    <t>000 1 16 90000 00 0000 140</t>
  </si>
  <si>
    <t>000 1 16 90050 10 0000 140</t>
  </si>
  <si>
    <t>000 1 16 00000 00 0000 000</t>
  </si>
  <si>
    <t>000 1 01 02030 01 0000 110</t>
  </si>
  <si>
    <t>Налог на доходы физических лиц с доходов,  полученных физическими лицами в соответствии со статьей 228  Налогового кодекса Российской Федерации</t>
  </si>
  <si>
    <t>Наименование показателей</t>
  </si>
  <si>
    <t>Код источников  финансирования</t>
  </si>
  <si>
    <t>Сумма</t>
  </si>
  <si>
    <t>Земельные участки, находящиеся в государственной муниципальной собственности</t>
  </si>
  <si>
    <t>000 06 00 00 00 00 0000 000</t>
  </si>
  <si>
    <t>000 06 00 00 00 00 0000 430</t>
  </si>
  <si>
    <t>Поступление от продажи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</si>
  <si>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000 06 01 01 00 10 0000 430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</si>
  <si>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</si>
  <si>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</si>
  <si>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</si>
  <si>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</si>
  <si>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</si>
  <si>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</si>
  <si>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</si>
  <si>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</si>
  <si>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РЗ</t>
  </si>
  <si>
    <t>ОБЩЕГОСУДАРСТВЕННЫЕ ВОПРОСЫ</t>
  </si>
  <si>
    <t>01</t>
  </si>
  <si>
    <t>04</t>
  </si>
  <si>
    <t>ЖИЛИЩНО-КОММУНАЛЬНОЕ ХОЗЯЙСТВО</t>
  </si>
  <si>
    <t>05</t>
  </si>
  <si>
    <t>08</t>
  </si>
  <si>
    <t>Программные расходы</t>
  </si>
  <si>
    <t>11</t>
  </si>
  <si>
    <t>тыс.руб.</t>
  </si>
  <si>
    <t>Наименование</t>
  </si>
  <si>
    <t>Пр</t>
  </si>
  <si>
    <t>ЦСР</t>
  </si>
  <si>
    <t>ВР</t>
  </si>
  <si>
    <t>Сумма на год</t>
  </si>
  <si>
    <t>00</t>
  </si>
  <si>
    <t>000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</si>
  <si>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</si>
  <si>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</si>
  <si>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12</t>
  </si>
  <si>
    <t>Резервные фонды</t>
  </si>
  <si>
    <t>03</t>
  </si>
  <si>
    <t>Жилищное хозяйство</t>
  </si>
  <si>
    <t>Коммунальное хозяйство</t>
  </si>
  <si>
    <t>Культура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</si>
  <si>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</si>
  <si>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</si>
  <si>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</si>
  <si>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Приложение №1</t>
  </si>
  <si>
    <t>Код БК</t>
  </si>
  <si>
    <t>Сумма (тыс.руб)</t>
  </si>
  <si>
    <t>НАЛОГИ НА ПРИБЫЛЬ, ДОХОДЫ</t>
  </si>
  <si>
    <t xml:space="preserve">Налог на доходы физических лиц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</si>
  <si>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</si>
  <si>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</si>
  <si>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</si>
  <si>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</si>
  <si>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</si>
  <si>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 xml:space="preserve">Итого доходов </t>
  </si>
  <si>
    <t>1 01 02020 01 0000 110</t>
  </si>
  <si>
    <t>Благоустройство</t>
  </si>
  <si>
    <t>Уличное освещение</t>
  </si>
  <si>
    <t>Организация и содержание мест захоронения</t>
  </si>
  <si>
    <t>Субвенции местным бюджетам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</si>
  <si>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поселений</t>
  </si>
  <si>
    <t>Продажа (уменьшение стоимости) земельных участков, находящихся в государственной и муниципальной собственности</t>
  </si>
  <si>
    <t>Земельные участки до разграничения государственной собственности на землю</t>
  </si>
  <si>
    <t>000 06 01 00 00 00 0000 430</t>
  </si>
  <si>
    <t>Поступление от продажи земельных участков, государственная собственность на которые не разграничена, расположенных в границах поселений (за исключение земельных участков, предназначенных для целей жилищного строительства)</t>
  </si>
  <si>
    <t>000 06 01 02 00 10 0000 430</t>
  </si>
  <si>
    <t>121</t>
  </si>
  <si>
    <t>122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</si>
  <si>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</si>
  <si>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</si>
  <si>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</si>
  <si>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852</t>
  </si>
  <si>
    <t>870</t>
  </si>
  <si>
    <t>Резервные средства</t>
  </si>
  <si>
    <t>111</t>
  </si>
  <si>
    <t>730</t>
  </si>
  <si>
    <t>540</t>
  </si>
  <si>
    <t>727</t>
  </si>
  <si>
    <t>АДМИНИСТРАЦИЯ РЕВЯКИНСКОГО МУНИЦИПАЛЬНОГО ОБРАЗОВАНИЯ</t>
  </si>
  <si>
    <t>727 01 02 00 00 00 0000 000</t>
  </si>
  <si>
    <t>727 01 02 00 00 00 0000 700</t>
  </si>
  <si>
    <t>727 01 02 00 00 00 0000 710</t>
  </si>
  <si>
    <t>727 01 02 00 00 10 0000 710</t>
  </si>
  <si>
    <t>727 01 03 00 00 00 0000 000</t>
  </si>
  <si>
    <t>727 01 03 01 00 00 0000 000</t>
  </si>
  <si>
    <t>727 01 03 01 00 00 0000 800</t>
  </si>
  <si>
    <t>727 01 03 01 00 10 0000 810</t>
  </si>
  <si>
    <t>727 01 05 00 00 00 0000 000</t>
  </si>
  <si>
    <t>727 01 05 00 00 00 0000 500</t>
  </si>
  <si>
    <t xml:space="preserve">727 01 05 02 00 00 0000 500 </t>
  </si>
  <si>
    <t>727 01 05 02 01 00 0000 510</t>
  </si>
  <si>
    <t>727 01 05 02 01 10 0000 510</t>
  </si>
  <si>
    <t>727 01 05 00 00 00 0000 600</t>
  </si>
  <si>
    <t>727 01 05 02 00 00 0000 600</t>
  </si>
  <si>
    <t>727 01 05 02 01 00 0000 610</t>
  </si>
  <si>
    <t>727 01 05 02 01 10 0000 610</t>
  </si>
  <si>
    <t xml:space="preserve">                              </t>
  </si>
  <si>
    <t>Развитие домов культуры за счет средств местного бюджета</t>
  </si>
  <si>
    <t>Приложение №5</t>
  </si>
  <si>
    <t>Раздел</t>
  </si>
  <si>
    <t>Подраздел</t>
  </si>
  <si>
    <t>к  решению Думы Ревякинского МО</t>
  </si>
  <si>
    <t>к решению Думы Ревякинского МО</t>
  </si>
  <si>
    <t>к решению  Думы Ревякинского МО</t>
  </si>
  <si>
    <t>к  решению  Думы Ревякинского МО</t>
  </si>
  <si>
    <t>00.0.00.00000</t>
  </si>
  <si>
    <t>91.0.00.00000</t>
  </si>
  <si>
    <t>91.1.00.00000</t>
  </si>
  <si>
    <t>91.1.00.60000</t>
  </si>
  <si>
    <t>91.1.00.60001</t>
  </si>
  <si>
    <t>91.1.00.60004</t>
  </si>
  <si>
    <t>91.3.00.00000</t>
  </si>
  <si>
    <t>91.3.00.51180</t>
  </si>
  <si>
    <t>20.0.00.00000</t>
  </si>
  <si>
    <t>20.1.00.00000</t>
  </si>
  <si>
    <t>20.1.00.99000</t>
  </si>
  <si>
    <t>20.1.00.99020</t>
  </si>
  <si>
    <t>91.1.00.60011</t>
  </si>
  <si>
    <t>91.2.00.00000</t>
  </si>
  <si>
    <t>91.2.00.73150</t>
  </si>
  <si>
    <t>91.1.00.60101</t>
  </si>
  <si>
    <t>91.1.00.60105</t>
  </si>
  <si>
    <t>20.5.00.99000</t>
  </si>
  <si>
    <t>91.1.00.60002</t>
  </si>
  <si>
    <t>91.1.00.60019</t>
  </si>
  <si>
    <t>91.1.00.60020</t>
  </si>
  <si>
    <t>91.1.00.61004</t>
  </si>
  <si>
    <t>20.5.00.99005</t>
  </si>
  <si>
    <t>129</t>
  </si>
  <si>
    <t>119</t>
  </si>
  <si>
    <t>Фонд оплаты труда государственных (муниципальных) органов</t>
  </si>
  <si>
    <t xml:space="preserve">Фонд оплаты труда учреждений </t>
  </si>
  <si>
    <t xml:space="preserve">Иные выплаты персоналу государственных (муниципальных) органов, за исключением фонда оплаты труда </t>
  </si>
  <si>
    <t>Закупка товаров, работ, услуг в сфере информационно-коммуникационных технологий</t>
  </si>
  <si>
    <t xml:space="preserve">Уплата прочих налогов, сборов </t>
  </si>
  <si>
    <t xml:space="preserve">Обеспечение деятельности органов местного самоуправления </t>
  </si>
  <si>
    <t>91.3.00.50000</t>
  </si>
  <si>
    <t>Осуществление первичного воинского учета</t>
  </si>
  <si>
    <t>Приложение №7</t>
  </si>
  <si>
    <t>Приложение №9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</si>
  <si>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</si>
  <si>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851</t>
  </si>
  <si>
    <t>853</t>
  </si>
  <si>
    <t>Уплата иных платежей</t>
  </si>
  <si>
    <t>Уплата налога на имущество организаций и земельного налога</t>
  </si>
  <si>
    <t>Обеспечение проведения выборов и референдумов</t>
  </si>
  <si>
    <t>07</t>
  </si>
  <si>
    <t>91.1.00.60003</t>
  </si>
  <si>
    <t>112</t>
  </si>
  <si>
    <t xml:space="preserve">Иные выплаты персоналу казенных учреждений, за исключением фонда оплаты труда </t>
  </si>
  <si>
    <t>Взносы по обязательному социальному страхованию на выплаты по оплате труда работников и иные выплаты работникам  казенных учреждений</t>
  </si>
  <si>
    <t>Реализация мероприятий муниципальной программы за счет средств местного бюджета</t>
  </si>
  <si>
    <t>21.4.00.99015</t>
  </si>
  <si>
    <t>10</t>
  </si>
  <si>
    <t>21.4.00.00000</t>
  </si>
  <si>
    <t>21.4.00.99000</t>
  </si>
  <si>
    <t>Приобретение материальных и нематериальных активов в сфере установленных функций</t>
  </si>
  <si>
    <t>000 2 02 30024 10 0000 150</t>
  </si>
  <si>
    <t>000 2 02 30024 00 0000 150</t>
  </si>
  <si>
    <t>000 2 02 35118 10 0000 150</t>
  </si>
  <si>
    <t>000 2 02 35118 00 0000 150</t>
  </si>
  <si>
    <t>000 2 02 30000 00 0000 150</t>
  </si>
  <si>
    <t>000 2 02 29999 10 0000 150</t>
  </si>
  <si>
    <t>000 2 02 20000 00 0000 150</t>
  </si>
  <si>
    <t>000 2 02 10000 00 0000 150</t>
  </si>
  <si>
    <t>КУЛЬТУРА, КИНЕМАТОГРАФИЯ</t>
  </si>
  <si>
    <t xml:space="preserve">Реализация мероприятий муниципальной программы </t>
  </si>
  <si>
    <t>НАЦИОНАЛЬНАЯ БЕЗОПАСНОСТЬ И ПРАВООХРАНИТЕЛЬНАЯ ДЕЯТЕЛЬНОСТЬ</t>
  </si>
  <si>
    <t>Обеспечение пожарной безопасности</t>
  </si>
  <si>
    <t>КУЛЬТУРА,КИНЕМАТОГРАФИЯ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</si>
  <si>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</si>
  <si>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</si>
  <si>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</si>
  <si>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</si>
  <si>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000 1 03 02251 01 0000 110</t>
  </si>
  <si>
    <t>000 1 03 02261 01 0000 110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</si>
  <si>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</si>
  <si>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</si>
  <si>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91.4.00.00000</t>
  </si>
  <si>
    <t>Реализация мероприятий перечня народных инициатив</t>
  </si>
  <si>
    <t>91.4.00.S2370</t>
  </si>
  <si>
    <t xml:space="preserve"> ПРОГНОЗИРУЕМЫЕ ДОХОДЫ БЮДЖЕТА РЕВЯКИНСКОГО МУНИЦИПАЛЬНОГО ОБРАЗОВАНИЯ НА 2021 год</t>
  </si>
  <si>
    <t>Прочая закупка товаров, работ и услуг</t>
  </si>
  <si>
    <t>ОБРАЗОВАНИЕ</t>
  </si>
  <si>
    <t>Профессиональная подготовка, переподготовка и повышение квалификации</t>
  </si>
  <si>
    <t>880</t>
  </si>
  <si>
    <t>РАСПРЕДЕЛЕНИЕ БЮДЖЕТНЫХ АССИГНОВАНИЙ ПО РАЗДЕЛАМ, ПОДРАЗДЕЛАМ, ЦЕЛЕВЫМ СТАТЬЯМ И ВИДАМ РАСХОДОВ КЛАССИФИКАЦИИ РАСХОДОВ БЮДЖЕТОВ  НА 2021 ГОД</t>
  </si>
  <si>
    <t>РАСПРЕДЕЛЕНИЕ БЮДЖЕТНЫХ АССИГНОВАНИЙ ПО РАЗДЕЛАМ И ПОДРАЗДЕЛАМ КЛАССИФИКАЦИИ РАСХОДОВ БЮДЖЕТОВ НА 2021 ГОД</t>
  </si>
  <si>
    <t xml:space="preserve"> ИСТОЧНИКИ  ВНУТРЕННЕГО ФИНАНСИРОВАНИЯ ДЕФИЦИТА БЮДЖЕТА РЕВЯКИНСКОГО МУНИЦИПАЛЬНОГО ОБРАЗОВАНИЯ НА 2021 ГОД</t>
  </si>
  <si>
    <t>Специальные расходы</t>
  </si>
  <si>
    <t xml:space="preserve">  "О бюджете Ревякинского муниципального образования  на 2021 год и на плановый период 2022-2023 годов"</t>
  </si>
  <si>
    <t xml:space="preserve">                                                                                                             "О  бюджете Ревякинского муниципального образования  на 2021 год и на плановый период 2022-2023 годов"</t>
  </si>
  <si>
    <t xml:space="preserve">                                                                                                      "О бюджете Ревякинского муниципального образования  на 2021 год и на плановый период 2022-2023 годов"</t>
  </si>
  <si>
    <t>247</t>
  </si>
  <si>
    <t>Закупка энергетических ресурсов</t>
  </si>
  <si>
    <t>Муниципальная программа "Обеспечение пожарной безопасности на территории Иркутского района</t>
  </si>
  <si>
    <t>Проведение выборов  и референдумов</t>
  </si>
  <si>
    <t>Иные бюджетные ассигнования</t>
  </si>
  <si>
    <t>800</t>
  </si>
  <si>
    <t>Дорожное хозяйство</t>
  </si>
  <si>
    <t>Иные мероприятия</t>
  </si>
  <si>
    <t>Прочие мероприятия по благоустройству городских округов и поселений</t>
  </si>
  <si>
    <t>Обеспечение деятельности в сфере установленных функций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</si>
  <si>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</si>
  <si>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000 2 02 16001 10 0000 150</t>
  </si>
  <si>
    <t>91.4.00.L5762</t>
  </si>
  <si>
    <t xml:space="preserve">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</si>
  <si>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</si>
  <si>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</si>
  <si>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</si>
  <si>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</si>
  <si>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</si>
  <si>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</si>
  <si>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</si>
  <si>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</si>
  <si>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</si>
  <si>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сельских поселений</t>
  </si>
  <si>
    <t>000 1 13 02995 10 0000 130</t>
  </si>
  <si>
    <t>000 1 14 02000 00 0000 000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</si>
  <si>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</si>
  <si>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</si>
  <si>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 находящихся в государственной и муниципальной собственности</t>
  </si>
  <si>
    <t>Доходы от продажи земельных участков, находящихся в собственности сельских поселений</t>
  </si>
  <si>
    <t>000 1 14 06025 10 0000 430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</si>
  <si>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</si>
  <si>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000 1 16 02000 02 0000 140</t>
  </si>
  <si>
    <t>000 1 16 02020 02 0000 140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</si>
  <si>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</si>
  <si>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на поддержку отрасли культуры</t>
  </si>
  <si>
    <t>000 2 02 25519 10 0000 150</t>
  </si>
  <si>
    <t>Субсидия бюджетам на обеспечения комплексного развития сельских территорий</t>
  </si>
  <si>
    <t>000 2 02 25576 10 0000 150</t>
  </si>
  <si>
    <t>000 2 02 40000 00 0000 150</t>
  </si>
  <si>
    <t>000 2 02 49999 00 0000 150</t>
  </si>
  <si>
    <t>Прочие межбюджетные трансферты, передаваемые бюджетам сельских поселений</t>
  </si>
  <si>
    <t>000 2 02 49999 10 0000 150</t>
  </si>
  <si>
    <t>Реализация мероприятий "Благоустройство сельских территорий"</t>
  </si>
  <si>
    <t>от 18.03.2021 № 47-191/дсп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</si>
</sst>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"/>
    <numFmt numFmtId="166" formatCode="0.00000"/>
    <numFmt numFmtId="167" formatCode="0.000000"/>
  </numFmts>
  <fonts count="5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Arial Cyr"/>
      <charset val="204"/>
    </font>
    <font>
      <b/>
      <sz val="10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17"/>
      <name val="Arial Cyr"/>
      <charset val="204"/>
    </font>
    <font>
      <sz val="10"/>
      <color indexed="17"/>
      <name val="Arial Cyr"/>
      <charset val="204"/>
    </font>
    <font>
      <b/>
      <sz val="10"/>
      <color indexed="14"/>
      <name val="Arial Cyr"/>
      <charset val="204"/>
    </font>
    <font>
      <sz val="10"/>
      <color indexed="14"/>
      <name val="Arial Cyr"/>
      <charset val="204"/>
    </font>
    <font>
      <sz val="8"/>
      <color indexed="8"/>
      <name val="Arial"/>
      <family val="2"/>
      <charset val="204"/>
    </font>
    <font>
      <b/>
      <sz val="10"/>
      <color indexed="12"/>
      <name val="Arial Cyr"/>
      <charset val="204"/>
    </font>
    <font>
      <sz val="10"/>
      <color indexed="12"/>
      <name val="Arial Cyr"/>
      <charset val="204"/>
    </font>
    <font>
      <b/>
      <sz val="10"/>
      <color indexed="61"/>
      <name val="Arial Cyr"/>
      <charset val="204"/>
    </font>
    <font>
      <sz val="10"/>
      <color indexed="61"/>
      <name val="Arial Cyr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i/>
      <sz val="1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3" fillId="10" borderId="0" applyNumberFormat="0" applyBorder="0" applyAlignment="0" applyProtection="0"/>
    <xf numFmtId="0" fontId="33" fillId="7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4" fillId="3" borderId="1" applyNumberFormat="0" applyAlignment="0" applyProtection="0"/>
    <xf numFmtId="0" fontId="35" fillId="2" borderId="2" applyNumberFormat="0" applyAlignment="0" applyProtection="0"/>
    <xf numFmtId="0" fontId="36" fillId="2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3" fillId="4" borderId="8" applyNumberFormat="0" applyFont="0" applyAlignment="0" applyProtection="0"/>
    <xf numFmtId="0" fontId="46" fillId="0" borderId="9" applyNumberFormat="0" applyFill="0" applyAlignment="0" applyProtection="0"/>
    <xf numFmtId="0" fontId="31" fillId="0" borderId="0"/>
    <xf numFmtId="0" fontId="47" fillId="0" borderId="0" applyNumberFormat="0" applyFill="0" applyBorder="0" applyAlignment="0" applyProtection="0"/>
    <xf numFmtId="0" fontId="48" fillId="18" borderId="0" applyNumberFormat="0" applyBorder="0" applyAlignment="0" applyProtection="0"/>
    <xf numFmtId="0" fontId="2" fillId="0" borderId="0"/>
    <xf numFmtId="0" fontId="1" fillId="0" borderId="0"/>
  </cellStyleXfs>
  <cellXfs count="323"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0" fillId="0" borderId="14" xfId="0" applyBorder="1"/>
    <xf numFmtId="1" fontId="8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14" xfId="0" applyFont="1" applyBorder="1"/>
    <xf numFmtId="0" fontId="3" fillId="0" borderId="13" xfId="0" applyFont="1" applyBorder="1" applyAlignment="1">
      <alignment wrapText="1"/>
    </xf>
    <xf numFmtId="0" fontId="3" fillId="0" borderId="14" xfId="0" applyFont="1" applyBorder="1"/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/>
    <xf numFmtId="0" fontId="0" fillId="0" borderId="13" xfId="0" applyBorder="1"/>
    <xf numFmtId="1" fontId="0" fillId="0" borderId="0" xfId="0" applyNumberForma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/>
    <xf numFmtId="0" fontId="11" fillId="0" borderId="0" xfId="0" applyFont="1"/>
    <xf numFmtId="0" fontId="11" fillId="0" borderId="14" xfId="0" applyFont="1" applyBorder="1"/>
    <xf numFmtId="0" fontId="14" fillId="0" borderId="0" xfId="0" applyFont="1"/>
    <xf numFmtId="0" fontId="13" fillId="0" borderId="10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14" xfId="0" applyFont="1" applyBorder="1"/>
    <xf numFmtId="0" fontId="17" fillId="0" borderId="13" xfId="0" applyFont="1" applyBorder="1"/>
    <xf numFmtId="0" fontId="17" fillId="0" borderId="14" xfId="0" applyFont="1" applyBorder="1"/>
    <xf numFmtId="0" fontId="13" fillId="0" borderId="0" xfId="0" applyFont="1" applyBorder="1"/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9" fillId="0" borderId="0" xfId="0" applyFont="1"/>
    <xf numFmtId="0" fontId="11" fillId="0" borderId="13" xfId="0" applyFont="1" applyFill="1" applyBorder="1" applyAlignment="1">
      <alignment wrapText="1"/>
    </xf>
    <xf numFmtId="0" fontId="17" fillId="0" borderId="13" xfId="0" applyFont="1" applyFill="1" applyBorder="1" applyAlignment="1">
      <alignment wrapText="1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1" fontId="22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1" fillId="0" borderId="29" xfId="0" applyFont="1" applyBorder="1"/>
    <xf numFmtId="0" fontId="13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24" fillId="0" borderId="33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13" fillId="0" borderId="10" xfId="0" applyFont="1" applyBorder="1"/>
    <xf numFmtId="0" fontId="13" fillId="0" borderId="29" xfId="0" applyFont="1" applyBorder="1"/>
    <xf numFmtId="0" fontId="17" fillId="0" borderId="14" xfId="0" applyFont="1" applyFill="1" applyBorder="1"/>
    <xf numFmtId="0" fontId="11" fillId="0" borderId="14" xfId="0" applyFont="1" applyFill="1" applyBorder="1"/>
    <xf numFmtId="0" fontId="11" fillId="0" borderId="10" xfId="0" applyFont="1" applyBorder="1" applyAlignment="1">
      <alignment wrapText="1"/>
    </xf>
    <xf numFmtId="0" fontId="17" fillId="0" borderId="29" xfId="0" applyFont="1" applyBorder="1"/>
    <xf numFmtId="0" fontId="13" fillId="0" borderId="29" xfId="0" applyFont="1" applyFill="1" applyBorder="1"/>
    <xf numFmtId="0" fontId="11" fillId="0" borderId="25" xfId="0" applyFont="1" applyFill="1" applyBorder="1"/>
    <xf numFmtId="0" fontId="11" fillId="0" borderId="29" xfId="0" applyFont="1" applyFill="1" applyBorder="1"/>
    <xf numFmtId="0" fontId="10" fillId="0" borderId="19" xfId="0" applyFont="1" applyBorder="1"/>
    <xf numFmtId="0" fontId="11" fillId="0" borderId="20" xfId="0" applyFont="1" applyBorder="1"/>
    <xf numFmtId="0" fontId="13" fillId="0" borderId="27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14" fontId="25" fillId="0" borderId="0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28" fillId="0" borderId="0" xfId="0" applyFont="1" applyBorder="1" applyAlignment="1">
      <alignment horizontal="center"/>
    </xf>
    <xf numFmtId="0" fontId="15" fillId="0" borderId="29" xfId="0" applyFont="1" applyBorder="1"/>
    <xf numFmtId="0" fontId="29" fillId="0" borderId="14" xfId="0" applyFont="1" applyFill="1" applyBorder="1"/>
    <xf numFmtId="0" fontId="29" fillId="0" borderId="10" xfId="0" applyFont="1" applyBorder="1"/>
    <xf numFmtId="0" fontId="29" fillId="0" borderId="29" xfId="0" applyFont="1" applyBorder="1"/>
    <xf numFmtId="0" fontId="29" fillId="0" borderId="10" xfId="0" applyFont="1" applyBorder="1" applyAlignment="1">
      <alignment wrapText="1"/>
    </xf>
    <xf numFmtId="0" fontId="29" fillId="0" borderId="13" xfId="0" applyFont="1" applyBorder="1"/>
    <xf numFmtId="0" fontId="29" fillId="0" borderId="14" xfId="0" applyFont="1" applyBorder="1"/>
    <xf numFmtId="0" fontId="29" fillId="0" borderId="13" xfId="0" applyFont="1" applyBorder="1" applyAlignment="1">
      <alignment wrapText="1"/>
    </xf>
    <xf numFmtId="0" fontId="29" fillId="0" borderId="29" xfId="0" applyFont="1" applyFill="1" applyBorder="1"/>
    <xf numFmtId="0" fontId="19" fillId="0" borderId="13" xfId="0" applyFont="1" applyFill="1" applyBorder="1" applyAlignment="1">
      <alignment wrapText="1"/>
    </xf>
    <xf numFmtId="164" fontId="8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49" fillId="0" borderId="13" xfId="0" applyFont="1" applyBorder="1" applyAlignment="1">
      <alignment wrapText="1"/>
    </xf>
    <xf numFmtId="0" fontId="49" fillId="0" borderId="14" xfId="0" applyFont="1" applyBorder="1"/>
    <xf numFmtId="0" fontId="50" fillId="0" borderId="13" xfId="0" applyFont="1" applyBorder="1" applyAlignment="1">
      <alignment wrapText="1"/>
    </xf>
    <xf numFmtId="0" fontId="50" fillId="0" borderId="14" xfId="0" applyFont="1" applyBorder="1"/>
    <xf numFmtId="0" fontId="50" fillId="0" borderId="26" xfId="0" applyFont="1" applyBorder="1" applyAlignment="1">
      <alignment wrapText="1"/>
    </xf>
    <xf numFmtId="0" fontId="50" fillId="0" borderId="15" xfId="0" applyFont="1" applyBorder="1"/>
    <xf numFmtId="0" fontId="49" fillId="0" borderId="13" xfId="0" applyFont="1" applyBorder="1"/>
    <xf numFmtId="0" fontId="29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 horizontal="left" vertical="top" wrapText="1"/>
    </xf>
    <xf numFmtId="164" fontId="11" fillId="0" borderId="24" xfId="0" applyNumberFormat="1" applyFont="1" applyBorder="1" applyAlignment="1">
      <alignment horizontal="center"/>
    </xf>
    <xf numFmtId="164" fontId="17" fillId="0" borderId="24" xfId="0" applyNumberFormat="1" applyFont="1" applyBorder="1" applyAlignment="1">
      <alignment horizontal="center"/>
    </xf>
    <xf numFmtId="164" fontId="13" fillId="0" borderId="24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164" fontId="49" fillId="0" borderId="24" xfId="0" applyNumberFormat="1" applyFon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15" fillId="0" borderId="13" xfId="0" applyFont="1" applyBorder="1"/>
    <xf numFmtId="164" fontId="22" fillId="0" borderId="0" xfId="0" applyNumberFormat="1" applyFont="1" applyBorder="1" applyAlignment="1">
      <alignment horizontal="center"/>
    </xf>
    <xf numFmtId="0" fontId="0" fillId="0" borderId="14" xfId="0" applyFont="1" applyBorder="1"/>
    <xf numFmtId="0" fontId="0" fillId="0" borderId="17" xfId="0" applyFont="1" applyBorder="1"/>
    <xf numFmtId="0" fontId="11" fillId="0" borderId="0" xfId="0" applyFont="1" applyAlignment="1">
      <alignment horizontal="left"/>
    </xf>
    <xf numFmtId="2" fontId="13" fillId="0" borderId="35" xfId="0" applyNumberFormat="1" applyFont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2" fontId="13" fillId="0" borderId="24" xfId="0" applyNumberFormat="1" applyFont="1" applyBorder="1" applyAlignment="1">
      <alignment horizontal="center"/>
    </xf>
    <xf numFmtId="2" fontId="29" fillId="0" borderId="24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0" fontId="11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1" fontId="11" fillId="0" borderId="0" xfId="0" applyNumberFormat="1" applyFont="1" applyAlignment="1">
      <alignment vertical="top"/>
    </xf>
    <xf numFmtId="0" fontId="13" fillId="0" borderId="21" xfId="0" applyFont="1" applyBorder="1" applyAlignment="1">
      <alignment horizontal="center" vertical="top"/>
    </xf>
    <xf numFmtId="0" fontId="13" fillId="0" borderId="23" xfId="0" applyFont="1" applyBorder="1" applyAlignment="1">
      <alignment horizontal="center" vertical="top"/>
    </xf>
    <xf numFmtId="0" fontId="13" fillId="0" borderId="31" xfId="0" applyFont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2" fontId="10" fillId="0" borderId="14" xfId="0" applyNumberFormat="1" applyFont="1" applyBorder="1" applyAlignment="1">
      <alignment vertical="top"/>
    </xf>
    <xf numFmtId="0" fontId="10" fillId="0" borderId="14" xfId="0" applyFont="1" applyBorder="1" applyAlignment="1">
      <alignment vertical="top"/>
    </xf>
    <xf numFmtId="1" fontId="13" fillId="0" borderId="0" xfId="0" applyNumberFormat="1" applyFont="1" applyAlignment="1">
      <alignment vertical="top"/>
    </xf>
    <xf numFmtId="0" fontId="17" fillId="0" borderId="13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49" fontId="11" fillId="0" borderId="14" xfId="0" applyNumberFormat="1" applyFont="1" applyBorder="1" applyAlignment="1">
      <alignment horizontal="center" vertical="top"/>
    </xf>
    <xf numFmtId="0" fontId="13" fillId="0" borderId="13" xfId="0" applyFont="1" applyBorder="1" applyAlignment="1">
      <alignment vertical="top" wrapText="1"/>
    </xf>
    <xf numFmtId="49" fontId="13" fillId="0" borderId="14" xfId="0" applyNumberFormat="1" applyFont="1" applyBorder="1" applyAlignment="1">
      <alignment horizontal="center" vertical="top"/>
    </xf>
    <xf numFmtId="49" fontId="17" fillId="0" borderId="14" xfId="0" applyNumberFormat="1" applyFont="1" applyBorder="1" applyAlignment="1">
      <alignment horizontal="center" vertical="top"/>
    </xf>
    <xf numFmtId="0" fontId="10" fillId="0" borderId="13" xfId="0" applyFont="1" applyBorder="1" applyAlignment="1">
      <alignment vertical="top" wrapText="1"/>
    </xf>
    <xf numFmtId="49" fontId="10" fillId="0" borderId="14" xfId="0" applyNumberFormat="1" applyFont="1" applyBorder="1" applyAlignment="1">
      <alignment horizontal="center" vertical="top"/>
    </xf>
    <xf numFmtId="0" fontId="17" fillId="0" borderId="13" xfId="0" applyFont="1" applyFill="1" applyBorder="1" applyAlignment="1">
      <alignment vertical="top" wrapText="1"/>
    </xf>
    <xf numFmtId="49" fontId="13" fillId="0" borderId="14" xfId="0" applyNumberFormat="1" applyFont="1" applyFill="1" applyBorder="1" applyAlignment="1">
      <alignment horizontal="center" vertical="top"/>
    </xf>
    <xf numFmtId="49" fontId="17" fillId="0" borderId="14" xfId="0" applyNumberFormat="1" applyFont="1" applyFill="1" applyBorder="1" applyAlignment="1">
      <alignment horizontal="center" vertical="top"/>
    </xf>
    <xf numFmtId="49" fontId="11" fillId="0" borderId="14" xfId="0" applyNumberFormat="1" applyFont="1" applyFill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0" fontId="10" fillId="0" borderId="13" xfId="0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horizontal="center" vertical="top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vertical="top"/>
    </xf>
    <xf numFmtId="49" fontId="18" fillId="0" borderId="14" xfId="0" applyNumberFormat="1" applyFont="1" applyBorder="1" applyAlignment="1">
      <alignment horizontal="center" vertical="top"/>
    </xf>
    <xf numFmtId="49" fontId="12" fillId="0" borderId="14" xfId="0" applyNumberFormat="1" applyFont="1" applyBorder="1" applyAlignment="1">
      <alignment horizontal="center" vertical="top"/>
    </xf>
    <xf numFmtId="0" fontId="17" fillId="0" borderId="13" xfId="0" applyFont="1" applyBorder="1" applyAlignment="1">
      <alignment vertical="top"/>
    </xf>
    <xf numFmtId="49" fontId="13" fillId="0" borderId="14" xfId="0" applyNumberFormat="1" applyFont="1" applyBorder="1" applyAlignment="1">
      <alignment vertical="top"/>
    </xf>
    <xf numFmtId="49" fontId="15" fillId="0" borderId="14" xfId="0" applyNumberFormat="1" applyFont="1" applyBorder="1" applyAlignment="1">
      <alignment vertical="top"/>
    </xf>
    <xf numFmtId="49" fontId="11" fillId="0" borderId="14" xfId="0" applyNumberFormat="1" applyFont="1" applyBorder="1" applyAlignment="1">
      <alignment vertical="top"/>
    </xf>
    <xf numFmtId="49" fontId="10" fillId="0" borderId="14" xfId="0" applyNumberFormat="1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49" fontId="11" fillId="0" borderId="0" xfId="0" applyNumberFormat="1" applyFont="1" applyBorder="1" applyAlignment="1">
      <alignment vertical="top"/>
    </xf>
    <xf numFmtId="49" fontId="11" fillId="0" borderId="0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49" fontId="15" fillId="0" borderId="0" xfId="0" applyNumberFormat="1" applyFont="1" applyBorder="1" applyAlignment="1">
      <alignment vertical="top"/>
    </xf>
    <xf numFmtId="0" fontId="15" fillId="0" borderId="0" xfId="0" applyFont="1" applyAlignment="1">
      <alignment vertical="top"/>
    </xf>
    <xf numFmtId="0" fontId="6" fillId="0" borderId="13" xfId="0" applyFont="1" applyFill="1" applyBorder="1" applyAlignment="1">
      <alignment vertical="top" wrapText="1"/>
    </xf>
    <xf numFmtId="49" fontId="6" fillId="0" borderId="14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/>
    </xf>
    <xf numFmtId="49" fontId="6" fillId="0" borderId="14" xfId="0" applyNumberFormat="1" applyFont="1" applyBorder="1" applyAlignment="1">
      <alignment vertical="top"/>
    </xf>
    <xf numFmtId="0" fontId="18" fillId="0" borderId="13" xfId="0" applyFont="1" applyBorder="1" applyAlignment="1">
      <alignment vertical="top" wrapText="1"/>
    </xf>
    <xf numFmtId="0" fontId="18" fillId="0" borderId="13" xfId="0" applyFont="1" applyFill="1" applyBorder="1" applyAlignment="1">
      <alignment vertical="top" wrapText="1"/>
    </xf>
    <xf numFmtId="49" fontId="18" fillId="0" borderId="14" xfId="0" applyNumberFormat="1" applyFont="1" applyFill="1" applyBorder="1" applyAlignment="1">
      <alignment horizontal="center" vertical="top"/>
    </xf>
    <xf numFmtId="49" fontId="18" fillId="0" borderId="14" xfId="0" applyNumberFormat="1" applyFont="1" applyBorder="1" applyAlignment="1">
      <alignment vertical="top"/>
    </xf>
    <xf numFmtId="0" fontId="51" fillId="0" borderId="13" xfId="0" applyFont="1" applyBorder="1" applyAlignment="1">
      <alignment vertical="top" wrapText="1"/>
    </xf>
    <xf numFmtId="49" fontId="51" fillId="0" borderId="14" xfId="0" applyNumberFormat="1" applyFont="1" applyBorder="1" applyAlignment="1">
      <alignment horizontal="center" vertical="top"/>
    </xf>
    <xf numFmtId="49" fontId="51" fillId="0" borderId="14" xfId="0" applyNumberFormat="1" applyFont="1" applyBorder="1" applyAlignment="1">
      <alignment vertical="top"/>
    </xf>
    <xf numFmtId="49" fontId="51" fillId="0" borderId="14" xfId="0" applyNumberFormat="1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6" fillId="0" borderId="14" xfId="0" applyFont="1" applyBorder="1" applyAlignment="1">
      <alignment horizontal="left" vertical="top" wrapText="1"/>
    </xf>
    <xf numFmtId="49" fontId="17" fillId="0" borderId="14" xfId="0" applyNumberFormat="1" applyFont="1" applyBorder="1" applyAlignment="1">
      <alignment vertical="top"/>
    </xf>
    <xf numFmtId="0" fontId="17" fillId="0" borderId="0" xfId="0" applyFont="1" applyAlignment="1">
      <alignment vertical="top"/>
    </xf>
    <xf numFmtId="4" fontId="12" fillId="0" borderId="0" xfId="0" applyNumberFormat="1" applyFont="1" applyAlignment="1">
      <alignment horizontal="right" vertical="top"/>
    </xf>
    <xf numFmtId="4" fontId="11" fillId="0" borderId="0" xfId="0" applyNumberFormat="1" applyFont="1" applyAlignment="1">
      <alignment horizontal="right" vertical="top"/>
    </xf>
    <xf numFmtId="4" fontId="10" fillId="0" borderId="24" xfId="0" applyNumberFormat="1" applyFont="1" applyBorder="1" applyAlignment="1">
      <alignment vertical="top"/>
    </xf>
    <xf numFmtId="4" fontId="11" fillId="0" borderId="24" xfId="0" applyNumberFormat="1" applyFont="1" applyBorder="1" applyAlignment="1">
      <alignment vertical="top"/>
    </xf>
    <xf numFmtId="4" fontId="11" fillId="0" borderId="0" xfId="0" applyNumberFormat="1" applyFont="1" applyAlignment="1">
      <alignment vertical="top"/>
    </xf>
    <xf numFmtId="1" fontId="12" fillId="0" borderId="0" xfId="0" applyNumberFormat="1" applyFont="1" applyAlignment="1">
      <alignment vertical="top"/>
    </xf>
    <xf numFmtId="0" fontId="12" fillId="0" borderId="13" xfId="0" applyFont="1" applyFill="1" applyBorder="1" applyAlignment="1">
      <alignment vertical="top" wrapText="1"/>
    </xf>
    <xf numFmtId="49" fontId="12" fillId="0" borderId="14" xfId="0" applyNumberFormat="1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left" vertical="top" wrapText="1"/>
    </xf>
    <xf numFmtId="4" fontId="13" fillId="0" borderId="27" xfId="0" applyNumberFormat="1" applyFont="1" applyFill="1" applyBorder="1" applyAlignment="1">
      <alignment horizontal="center" vertical="top" wrapText="1"/>
    </xf>
    <xf numFmtId="1" fontId="10" fillId="0" borderId="0" xfId="0" applyNumberFormat="1" applyFont="1" applyAlignment="1">
      <alignment vertical="top"/>
    </xf>
    <xf numFmtId="0" fontId="11" fillId="0" borderId="13" xfId="0" applyFont="1" applyFill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49" fontId="11" fillId="0" borderId="17" xfId="0" applyNumberFormat="1" applyFont="1" applyBorder="1" applyAlignment="1">
      <alignment vertical="top"/>
    </xf>
    <xf numFmtId="49" fontId="11" fillId="0" borderId="17" xfId="0" applyNumberFormat="1" applyFont="1" applyFill="1" applyBorder="1" applyAlignment="1">
      <alignment horizontal="center" vertical="top"/>
    </xf>
    <xf numFmtId="49" fontId="11" fillId="0" borderId="17" xfId="0" applyNumberFormat="1" applyFont="1" applyBorder="1" applyAlignment="1">
      <alignment horizontal="center" vertical="top"/>
    </xf>
    <xf numFmtId="0" fontId="51" fillId="19" borderId="13" xfId="0" applyFont="1" applyFill="1" applyBorder="1" applyAlignment="1">
      <alignment vertical="top" wrapText="1"/>
    </xf>
    <xf numFmtId="49" fontId="51" fillId="19" borderId="14" xfId="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right" vertical="top" wrapText="1"/>
    </xf>
    <xf numFmtId="0" fontId="13" fillId="0" borderId="2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/>
    </xf>
    <xf numFmtId="0" fontId="17" fillId="0" borderId="13" xfId="0" applyFont="1" applyBorder="1" applyAlignment="1">
      <alignment wrapText="1"/>
    </xf>
    <xf numFmtId="49" fontId="51" fillId="19" borderId="14" xfId="0" applyNumberFormat="1" applyFont="1" applyFill="1" applyBorder="1" applyAlignment="1">
      <alignment vertical="top"/>
    </xf>
    <xf numFmtId="4" fontId="13" fillId="0" borderId="32" xfId="0" applyNumberFormat="1" applyFont="1" applyFill="1" applyBorder="1" applyAlignment="1">
      <alignment horizontal="right" vertical="top" wrapText="1"/>
    </xf>
    <xf numFmtId="4" fontId="10" fillId="0" borderId="24" xfId="0" applyNumberFormat="1" applyFont="1" applyFill="1" applyBorder="1" applyAlignment="1">
      <alignment horizontal="right" vertical="top"/>
    </xf>
    <xf numFmtId="4" fontId="6" fillId="0" borderId="24" xfId="0" applyNumberFormat="1" applyFont="1" applyBorder="1" applyAlignment="1">
      <alignment horizontal="right" vertical="top"/>
    </xf>
    <xf numFmtId="4" fontId="10" fillId="0" borderId="24" xfId="0" applyNumberFormat="1" applyFont="1" applyBorder="1" applyAlignment="1">
      <alignment horizontal="right" vertical="top" wrapText="1"/>
    </xf>
    <xf numFmtId="4" fontId="18" fillId="0" borderId="24" xfId="0" applyNumberFormat="1" applyFont="1" applyBorder="1" applyAlignment="1">
      <alignment horizontal="right" vertical="top" wrapText="1"/>
    </xf>
    <xf numFmtId="4" fontId="51" fillId="0" borderId="24" xfId="0" applyNumberFormat="1" applyFont="1" applyBorder="1" applyAlignment="1">
      <alignment horizontal="right" vertical="top" wrapText="1"/>
    </xf>
    <xf numFmtId="4" fontId="13" fillId="0" borderId="24" xfId="0" applyNumberFormat="1" applyFont="1" applyBorder="1" applyAlignment="1">
      <alignment horizontal="right" vertical="top" wrapText="1"/>
    </xf>
    <xf numFmtId="4" fontId="17" fillId="0" borderId="24" xfId="0" applyNumberFormat="1" applyFont="1" applyBorder="1" applyAlignment="1">
      <alignment vertical="top" wrapText="1"/>
    </xf>
    <xf numFmtId="4" fontId="11" fillId="0" borderId="24" xfId="0" applyNumberFormat="1" applyFont="1" applyFill="1" applyBorder="1" applyAlignment="1">
      <alignment horizontal="right" vertical="top"/>
    </xf>
    <xf numFmtId="4" fontId="17" fillId="0" borderId="24" xfId="0" applyNumberFormat="1" applyFont="1" applyBorder="1" applyAlignment="1">
      <alignment horizontal="right" vertical="top" wrapText="1"/>
    </xf>
    <xf numFmtId="4" fontId="13" fillId="0" borderId="24" xfId="0" applyNumberFormat="1" applyFont="1" applyBorder="1" applyAlignment="1">
      <alignment vertical="top" wrapText="1"/>
    </xf>
    <xf numFmtId="4" fontId="11" fillId="0" borderId="24" xfId="0" applyNumberFormat="1" applyFont="1" applyBorder="1" applyAlignment="1">
      <alignment horizontal="right" vertical="top"/>
    </xf>
    <xf numFmtId="4" fontId="51" fillId="19" borderId="24" xfId="0" applyNumberFormat="1" applyFont="1" applyFill="1" applyBorder="1" applyAlignment="1">
      <alignment horizontal="right" vertical="top" wrapText="1"/>
    </xf>
    <xf numFmtId="4" fontId="6" fillId="0" borderId="24" xfId="0" applyNumberFormat="1" applyFont="1" applyBorder="1" applyAlignment="1">
      <alignment vertical="top" wrapText="1"/>
    </xf>
    <xf numFmtId="4" fontId="10" fillId="0" borderId="24" xfId="0" applyNumberFormat="1" applyFont="1" applyBorder="1" applyAlignment="1">
      <alignment vertical="top" wrapText="1"/>
    </xf>
    <xf numFmtId="4" fontId="18" fillId="0" borderId="24" xfId="0" applyNumberFormat="1" applyFont="1" applyBorder="1" applyAlignment="1">
      <alignment vertical="top" wrapText="1"/>
    </xf>
    <xf numFmtId="4" fontId="51" fillId="0" borderId="24" xfId="0" applyNumberFormat="1" applyFont="1" applyBorder="1" applyAlignment="1">
      <alignment vertical="top" wrapText="1"/>
    </xf>
    <xf numFmtId="4" fontId="6" fillId="0" borderId="24" xfId="0" applyNumberFormat="1" applyFont="1" applyFill="1" applyBorder="1" applyAlignment="1">
      <alignment vertical="top" wrapText="1"/>
    </xf>
    <xf numFmtId="4" fontId="18" fillId="0" borderId="24" xfId="0" applyNumberFormat="1" applyFont="1" applyFill="1" applyBorder="1" applyAlignment="1">
      <alignment vertical="top" wrapText="1"/>
    </xf>
    <xf numFmtId="4" fontId="6" fillId="0" borderId="24" xfId="0" applyNumberFormat="1" applyFont="1" applyFill="1" applyBorder="1" applyAlignment="1">
      <alignment horizontal="right" vertical="top" wrapText="1"/>
    </xf>
    <xf numFmtId="4" fontId="10" fillId="0" borderId="24" xfId="0" applyNumberFormat="1" applyFont="1" applyFill="1" applyBorder="1" applyAlignment="1">
      <alignment vertical="top" wrapText="1"/>
    </xf>
    <xf numFmtId="4" fontId="11" fillId="19" borderId="24" xfId="0" applyNumberFormat="1" applyFont="1" applyFill="1" applyBorder="1" applyAlignment="1">
      <alignment horizontal="right" vertical="top"/>
    </xf>
    <xf numFmtId="4" fontId="17" fillId="0" borderId="24" xfId="0" applyNumberFormat="1" applyFont="1" applyBorder="1" applyAlignment="1">
      <alignment vertical="top"/>
    </xf>
    <xf numFmtId="4" fontId="10" fillId="0" borderId="24" xfId="0" applyNumberFormat="1" applyFont="1" applyFill="1" applyBorder="1" applyAlignment="1">
      <alignment horizontal="right" vertical="top" wrapText="1"/>
    </xf>
    <xf numFmtId="4" fontId="6" fillId="0" borderId="24" xfId="0" applyNumberFormat="1" applyFont="1" applyBorder="1" applyAlignment="1">
      <alignment horizontal="right" vertical="top" wrapText="1"/>
    </xf>
    <xf numFmtId="4" fontId="11" fillId="0" borderId="30" xfId="0" applyNumberFormat="1" applyFont="1" applyBorder="1" applyAlignment="1">
      <alignment horizontal="right" vertical="top"/>
    </xf>
    <xf numFmtId="4" fontId="11" fillId="0" borderId="0" xfId="0" applyNumberFormat="1" applyFont="1" applyBorder="1" applyAlignment="1">
      <alignment horizontal="right" vertical="top"/>
    </xf>
    <xf numFmtId="0" fontId="10" fillId="0" borderId="14" xfId="0" applyFont="1" applyFill="1" applyBorder="1" applyAlignment="1">
      <alignment horizontal="left" vertical="top" wrapText="1"/>
    </xf>
    <xf numFmtId="2" fontId="10" fillId="0" borderId="14" xfId="0" applyNumberFormat="1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4" fontId="10" fillId="0" borderId="24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vertical="top"/>
    </xf>
    <xf numFmtId="49" fontId="12" fillId="0" borderId="11" xfId="0" applyNumberFormat="1" applyFont="1" applyFill="1" applyBorder="1" applyAlignment="1">
      <alignment vertical="top"/>
    </xf>
    <xf numFmtId="49" fontId="12" fillId="0" borderId="11" xfId="0" applyNumberFormat="1" applyFont="1" applyFill="1" applyBorder="1" applyAlignment="1">
      <alignment horizontal="center" vertical="top"/>
    </xf>
    <xf numFmtId="4" fontId="12" fillId="0" borderId="12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/>
    </xf>
    <xf numFmtId="49" fontId="12" fillId="0" borderId="14" xfId="0" applyNumberFormat="1" applyFont="1" applyFill="1" applyBorder="1" applyAlignment="1">
      <alignment horizontal="left" vertical="top"/>
    </xf>
    <xf numFmtId="49" fontId="12" fillId="0" borderId="14" xfId="0" applyNumberFormat="1" applyFont="1" applyFill="1" applyBorder="1" applyAlignment="1">
      <alignment vertical="top"/>
    </xf>
    <xf numFmtId="0" fontId="7" fillId="0" borderId="0" xfId="0" applyFont="1" applyBorder="1" applyAlignment="1">
      <alignment horizontal="center"/>
    </xf>
    <xf numFmtId="4" fontId="11" fillId="0" borderId="24" xfId="0" applyNumberFormat="1" applyFont="1" applyBorder="1" applyAlignment="1">
      <alignment horizontal="center"/>
    </xf>
    <xf numFmtId="4" fontId="15" fillId="0" borderId="24" xfId="0" applyNumberFormat="1" applyFont="1" applyBorder="1" applyAlignment="1">
      <alignment horizontal="center"/>
    </xf>
    <xf numFmtId="4" fontId="17" fillId="0" borderId="24" xfId="0" applyNumberFormat="1" applyFont="1" applyBorder="1" applyAlignment="1">
      <alignment horizontal="center"/>
    </xf>
    <xf numFmtId="4" fontId="29" fillId="0" borderId="24" xfId="0" applyNumberFormat="1" applyFont="1" applyBorder="1" applyAlignment="1">
      <alignment horizontal="center"/>
    </xf>
    <xf numFmtId="4" fontId="13" fillId="0" borderId="24" xfId="0" applyNumberFormat="1" applyFont="1" applyBorder="1" applyAlignment="1">
      <alignment horizontal="center"/>
    </xf>
    <xf numFmtId="4" fontId="13" fillId="0" borderId="24" xfId="0" applyNumberFormat="1" applyFont="1" applyBorder="1" applyAlignment="1">
      <alignment horizontal="right" vertical="top"/>
    </xf>
    <xf numFmtId="4" fontId="12" fillId="0" borderId="12" xfId="0" applyNumberFormat="1" applyFont="1" applyFill="1" applyBorder="1" applyAlignment="1">
      <alignment horizontal="right" vertical="top"/>
    </xf>
    <xf numFmtId="2" fontId="0" fillId="0" borderId="24" xfId="0" applyNumberFormat="1" applyBorder="1" applyAlignment="1">
      <alignment horizontal="center"/>
    </xf>
    <xf numFmtId="2" fontId="49" fillId="0" borderId="24" xfId="0" applyNumberFormat="1" applyFont="1" applyBorder="1" applyAlignment="1">
      <alignment horizontal="center"/>
    </xf>
    <xf numFmtId="2" fontId="50" fillId="0" borderId="34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50" fillId="0" borderId="24" xfId="0" applyNumberFormat="1" applyFont="1" applyBorder="1" applyAlignment="1">
      <alignment horizontal="center"/>
    </xf>
    <xf numFmtId="9" fontId="11" fillId="0" borderId="0" xfId="0" applyNumberFormat="1" applyFont="1" applyAlignment="1">
      <alignment vertical="top"/>
    </xf>
    <xf numFmtId="10" fontId="11" fillId="0" borderId="0" xfId="0" applyNumberFormat="1" applyFont="1" applyAlignment="1">
      <alignment vertical="top"/>
    </xf>
    <xf numFmtId="4" fontId="12" fillId="0" borderId="0" xfId="0" applyNumberFormat="1" applyFont="1" applyAlignment="1">
      <alignment vertical="top"/>
    </xf>
    <xf numFmtId="4" fontId="9" fillId="0" borderId="0" xfId="0" applyNumberFormat="1" applyFont="1" applyBorder="1" applyAlignment="1">
      <alignment horizontal="center"/>
    </xf>
    <xf numFmtId="165" fontId="26" fillId="0" borderId="0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 vertical="center"/>
    </xf>
    <xf numFmtId="4" fontId="13" fillId="0" borderId="24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49" fontId="15" fillId="0" borderId="14" xfId="0" applyNumberFormat="1" applyFont="1" applyFill="1" applyBorder="1" applyAlignment="1">
      <alignment vertical="center" wrapText="1"/>
    </xf>
    <xf numFmtId="49" fontId="11" fillId="0" borderId="14" xfId="0" applyNumberFormat="1" applyFont="1" applyFill="1" applyBorder="1" applyAlignment="1">
      <alignment vertical="center" wrapText="1"/>
    </xf>
    <xf numFmtId="166" fontId="11" fillId="0" borderId="0" xfId="0" applyNumberFormat="1" applyFont="1" applyAlignment="1">
      <alignment vertical="top"/>
    </xf>
    <xf numFmtId="167" fontId="11" fillId="0" borderId="0" xfId="0" applyNumberFormat="1" applyFont="1" applyAlignment="1">
      <alignment vertical="top"/>
    </xf>
    <xf numFmtId="2" fontId="13" fillId="0" borderId="0" xfId="0" applyNumberFormat="1" applyFont="1" applyAlignment="1">
      <alignment vertical="top"/>
    </xf>
    <xf numFmtId="4" fontId="17" fillId="0" borderId="0" xfId="0" applyNumberFormat="1" applyFont="1" applyAlignment="1">
      <alignment vertical="top"/>
    </xf>
    <xf numFmtId="4" fontId="5" fillId="0" borderId="0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right" vertical="top"/>
    </xf>
    <xf numFmtId="4" fontId="10" fillId="0" borderId="13" xfId="0" applyNumberFormat="1" applyFont="1" applyFill="1" applyBorder="1" applyAlignment="1">
      <alignment vertical="top" wrapText="1"/>
    </xf>
    <xf numFmtId="49" fontId="11" fillId="0" borderId="13" xfId="0" applyNumberFormat="1" applyFont="1" applyFill="1" applyBorder="1" applyAlignment="1">
      <alignment vertical="top" wrapText="1"/>
    </xf>
    <xf numFmtId="49" fontId="15" fillId="0" borderId="14" xfId="0" applyNumberFormat="1" applyFont="1" applyBorder="1" applyAlignment="1">
      <alignment horizontal="center" vertical="top"/>
    </xf>
    <xf numFmtId="4" fontId="11" fillId="0" borderId="13" xfId="0" applyNumberFormat="1" applyFont="1" applyFill="1" applyBorder="1" applyAlignment="1">
      <alignment vertical="top" wrapText="1"/>
    </xf>
    <xf numFmtId="0" fontId="12" fillId="0" borderId="36" xfId="0" applyFont="1" applyFill="1" applyBorder="1" applyAlignment="1">
      <alignment vertical="top" wrapText="1"/>
    </xf>
    <xf numFmtId="49" fontId="11" fillId="0" borderId="14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vertical="top" wrapText="1"/>
    </xf>
    <xf numFmtId="49" fontId="10" fillId="0" borderId="13" xfId="0" applyNumberFormat="1" applyFont="1" applyFill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5" fillId="0" borderId="24" xfId="0" applyNumberFormat="1" applyFont="1" applyBorder="1" applyAlignment="1">
      <alignment horizontal="center"/>
    </xf>
    <xf numFmtId="0" fontId="11" fillId="0" borderId="36" xfId="0" applyFont="1" applyBorder="1" applyAlignment="1">
      <alignment vertical="top" wrapText="1"/>
    </xf>
    <xf numFmtId="49" fontId="11" fillId="0" borderId="14" xfId="0" applyNumberFormat="1" applyFont="1" applyBorder="1" applyAlignment="1">
      <alignment horizontal="center" vertical="top" wrapText="1"/>
    </xf>
    <xf numFmtId="0" fontId="13" fillId="0" borderId="36" xfId="0" applyFont="1" applyBorder="1" applyAlignment="1">
      <alignment vertical="top" wrapText="1"/>
    </xf>
    <xf numFmtId="0" fontId="13" fillId="0" borderId="14" xfId="0" applyFont="1" applyBorder="1" applyAlignment="1">
      <alignment horizontal="center" vertical="top" wrapText="1"/>
    </xf>
    <xf numFmtId="49" fontId="13" fillId="0" borderId="14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4" fontId="11" fillId="0" borderId="18" xfId="0" applyNumberFormat="1" applyFont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13" fillId="0" borderId="0" xfId="0" applyFont="1" applyAlignment="1">
      <alignment horizontal="right" vertical="top" wrapText="1"/>
    </xf>
    <xf numFmtId="0" fontId="12" fillId="0" borderId="0" xfId="0" applyFont="1" applyAlignment="1">
      <alignment horizontal="right" vertical="top"/>
    </xf>
    <xf numFmtId="0" fontId="13" fillId="0" borderId="0" xfId="0" applyFont="1" applyAlignment="1">
      <alignment horizontal="center" vertical="top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5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3"/>
    <cellStyle name="Обычный 2 2 2" xfId="44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Стиль 1" xfId="40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54</xdr:col>
      <xdr:colOff>266700</xdr:colOff>
      <xdr:row>93</xdr:row>
      <xdr:rowOff>133350</xdr:rowOff>
    </xdr:from>
    <xdr:to>
      <xdr:col>54</xdr:col>
      <xdr:colOff>419100</xdr:colOff>
      <xdr:row>94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9525" y="3329940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0"/>
  <sheetViews>
    <sheetView workbookViewId="0">
      <selection activeCell="B4" sqref="B4:C4"/>
    </sheetView>
  </sheetViews>
  <sheetFormatPr defaultRowHeight="12.75" x14ac:dyDescent="0.2"/>
  <cols>
    <col min="1" max="1" width="49.7109375" customWidth="1"/>
    <col min="2" max="2" width="25.28515625" customWidth="1"/>
    <col min="3" max="3" width="13.7109375" customWidth="1"/>
    <col min="4" max="4" width="21.140625" customWidth="1"/>
    <col min="5" max="5" width="10.42578125" customWidth="1"/>
    <col min="6" max="6" width="8" customWidth="1"/>
    <col min="7" max="7" width="8.42578125" customWidth="1"/>
    <col min="8" max="8" width="10.28515625" customWidth="1"/>
  </cols>
  <sheetData>
    <row r="1" spans="1:21" ht="15.75" x14ac:dyDescent="0.25">
      <c r="A1" s="26"/>
      <c r="B1" s="306" t="s">
        <v>193</v>
      </c>
      <c r="C1" s="306"/>
      <c r="D1" s="297"/>
      <c r="E1" s="307"/>
      <c r="F1" s="307"/>
      <c r="G1" s="307"/>
      <c r="H1" s="307"/>
      <c r="I1" s="37"/>
      <c r="J1" s="37"/>
    </row>
    <row r="2" spans="1:21" ht="15.75" x14ac:dyDescent="0.25">
      <c r="A2" s="26"/>
      <c r="B2" s="308" t="s">
        <v>250</v>
      </c>
      <c r="C2" s="308"/>
      <c r="D2" s="297"/>
      <c r="E2" s="296"/>
      <c r="F2" s="296"/>
      <c r="G2" s="296"/>
      <c r="H2" s="296"/>
      <c r="I2" s="37"/>
      <c r="J2" s="37"/>
    </row>
    <row r="3" spans="1:21" ht="38.25" customHeight="1" x14ac:dyDescent="0.2">
      <c r="A3" s="26"/>
      <c r="B3" s="309" t="s">
        <v>339</v>
      </c>
      <c r="C3" s="309"/>
      <c r="D3" s="60"/>
      <c r="E3" s="60"/>
      <c r="F3" s="60"/>
      <c r="G3" s="60"/>
      <c r="H3" s="60"/>
      <c r="I3" s="60"/>
      <c r="J3" s="60"/>
      <c r="K3" s="60"/>
      <c r="L3" s="60"/>
    </row>
    <row r="4" spans="1:21" ht="15" customHeight="1" x14ac:dyDescent="0.25">
      <c r="A4" s="26"/>
      <c r="B4" s="306" t="s">
        <v>386</v>
      </c>
      <c r="C4" s="306"/>
      <c r="D4" s="39"/>
      <c r="E4" s="296"/>
      <c r="F4" s="296"/>
      <c r="G4" s="296"/>
      <c r="H4" s="296"/>
      <c r="I4" s="37"/>
      <c r="J4" s="37"/>
    </row>
    <row r="5" spans="1:21" ht="12.75" hidden="1" customHeight="1" x14ac:dyDescent="0.2">
      <c r="A5" s="26"/>
      <c r="B5" s="26"/>
      <c r="C5" s="26"/>
    </row>
    <row r="6" spans="1:21" ht="27.75" customHeight="1" x14ac:dyDescent="0.25">
      <c r="A6" s="309" t="s">
        <v>330</v>
      </c>
      <c r="B6" s="309"/>
      <c r="C6" s="309"/>
      <c r="D6" s="297"/>
      <c r="E6" s="297"/>
      <c r="F6" s="297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ht="15.75" thickBot="1" x14ac:dyDescent="0.3">
      <c r="A7" s="304" t="s">
        <v>245</v>
      </c>
      <c r="B7" s="304"/>
      <c r="C7" s="304"/>
      <c r="D7" s="252"/>
      <c r="E7" s="38"/>
      <c r="F7" s="38"/>
    </row>
    <row r="8" spans="1:21" ht="25.5" x14ac:dyDescent="0.2">
      <c r="A8" s="40" t="s">
        <v>175</v>
      </c>
      <c r="B8" s="40" t="s">
        <v>194</v>
      </c>
      <c r="C8" s="75" t="s">
        <v>195</v>
      </c>
      <c r="D8" s="54"/>
      <c r="E8" s="50"/>
      <c r="F8" s="45"/>
      <c r="G8" s="77"/>
      <c r="H8" s="82"/>
    </row>
    <row r="9" spans="1:21" ht="5.25" customHeight="1" thickBot="1" x14ac:dyDescent="0.25">
      <c r="A9" s="41"/>
      <c r="B9" s="41"/>
      <c r="C9" s="76"/>
      <c r="D9" s="54"/>
      <c r="E9" s="50"/>
      <c r="F9" s="45"/>
      <c r="G9" s="78"/>
      <c r="H9" s="82"/>
    </row>
    <row r="10" spans="1:21" ht="18" customHeight="1" x14ac:dyDescent="0.2">
      <c r="A10" s="64" t="s">
        <v>9</v>
      </c>
      <c r="B10" s="36" t="s">
        <v>98</v>
      </c>
      <c r="C10" s="122">
        <f>C11+C18+C24+C26+C36+C50+C69+C72+C57+C43</f>
        <v>5837.6</v>
      </c>
      <c r="D10" s="55"/>
      <c r="E10" s="48"/>
      <c r="F10" s="46"/>
      <c r="G10" s="79"/>
      <c r="H10" s="83"/>
      <c r="I10" s="42"/>
    </row>
    <row r="11" spans="1:21" ht="18" customHeight="1" x14ac:dyDescent="0.2">
      <c r="A11" s="89" t="s">
        <v>196</v>
      </c>
      <c r="B11" s="90" t="s">
        <v>99</v>
      </c>
      <c r="C11" s="124">
        <f>C12</f>
        <v>814.63</v>
      </c>
      <c r="D11" s="56"/>
      <c r="E11" s="48"/>
      <c r="F11" s="47"/>
      <c r="G11" s="80"/>
      <c r="H11" s="84"/>
      <c r="I11" s="42"/>
    </row>
    <row r="12" spans="1:21" ht="19.5" customHeight="1" x14ac:dyDescent="0.25">
      <c r="A12" s="34" t="s">
        <v>197</v>
      </c>
      <c r="B12" s="66" t="s">
        <v>100</v>
      </c>
      <c r="C12" s="255">
        <f>C15+C16+C17</f>
        <v>814.63</v>
      </c>
      <c r="D12" s="56"/>
      <c r="E12" s="48"/>
      <c r="F12" s="47"/>
      <c r="G12" s="80"/>
      <c r="H12" s="84"/>
      <c r="I12" s="85"/>
    </row>
    <row r="13" spans="1:21" ht="25.5" hidden="1" customHeight="1" x14ac:dyDescent="0.2">
      <c r="A13" s="31" t="s">
        <v>35</v>
      </c>
      <c r="B13" s="67" t="s">
        <v>36</v>
      </c>
      <c r="C13" s="109"/>
      <c r="D13" s="62"/>
      <c r="E13" s="63"/>
      <c r="F13" s="63"/>
      <c r="G13" s="80"/>
      <c r="H13" s="84"/>
      <c r="I13" s="42"/>
    </row>
    <row r="14" spans="1:21" ht="42" hidden="1" customHeight="1" x14ac:dyDescent="0.2">
      <c r="A14" s="31" t="s">
        <v>198</v>
      </c>
      <c r="B14" s="67" t="s">
        <v>204</v>
      </c>
      <c r="C14" s="109"/>
      <c r="D14" s="56"/>
      <c r="E14" s="48"/>
      <c r="F14" s="47"/>
      <c r="G14" s="80"/>
      <c r="H14" s="84"/>
      <c r="I14" s="42"/>
    </row>
    <row r="15" spans="1:21" ht="65.25" customHeight="1" x14ac:dyDescent="0.2">
      <c r="A15" s="31" t="s">
        <v>76</v>
      </c>
      <c r="B15" s="67" t="s">
        <v>101</v>
      </c>
      <c r="C15" s="125">
        <v>805.04</v>
      </c>
      <c r="D15" s="56"/>
      <c r="E15" s="48"/>
      <c r="F15" s="47"/>
      <c r="G15" s="80"/>
      <c r="H15" s="84"/>
      <c r="I15" s="42"/>
    </row>
    <row r="16" spans="1:21" ht="106.5" customHeight="1" x14ac:dyDescent="0.2">
      <c r="A16" s="31" t="s">
        <v>97</v>
      </c>
      <c r="B16" s="67" t="s">
        <v>102</v>
      </c>
      <c r="C16" s="253">
        <v>0.7</v>
      </c>
      <c r="D16" s="56"/>
      <c r="E16" s="48"/>
      <c r="F16" s="47"/>
      <c r="G16" s="80"/>
      <c r="H16" s="84"/>
      <c r="I16" s="42"/>
    </row>
    <row r="17" spans="1:9" ht="39.75" customHeight="1" x14ac:dyDescent="0.2">
      <c r="A17" s="31" t="s">
        <v>148</v>
      </c>
      <c r="B17" s="67" t="s">
        <v>147</v>
      </c>
      <c r="C17" s="253">
        <v>8.89</v>
      </c>
      <c r="D17" s="56"/>
      <c r="E17" s="48"/>
      <c r="F17" s="47"/>
      <c r="G17" s="80"/>
      <c r="H17" s="84"/>
      <c r="I17" s="42"/>
    </row>
    <row r="18" spans="1:9" ht="39.75" customHeight="1" x14ac:dyDescent="0.2">
      <c r="A18" s="107" t="s">
        <v>140</v>
      </c>
      <c r="B18" s="93" t="s">
        <v>141</v>
      </c>
      <c r="C18" s="257">
        <f>C19</f>
        <v>1557.13</v>
      </c>
      <c r="D18" s="56"/>
      <c r="E18" s="48"/>
      <c r="F18" s="47"/>
      <c r="G18" s="80"/>
      <c r="H18" s="84"/>
      <c r="I18" s="42"/>
    </row>
    <row r="19" spans="1:9" ht="25.5" customHeight="1" x14ac:dyDescent="0.25">
      <c r="A19" s="44" t="s">
        <v>142</v>
      </c>
      <c r="B19" s="35" t="s">
        <v>143</v>
      </c>
      <c r="C19" s="253">
        <f>C20+C21+C22+C23</f>
        <v>1557.13</v>
      </c>
      <c r="D19" s="56"/>
      <c r="E19" s="270"/>
      <c r="F19" s="270"/>
      <c r="G19" s="80"/>
      <c r="H19" s="84"/>
      <c r="I19" s="42"/>
    </row>
    <row r="20" spans="1:9" ht="102" x14ac:dyDescent="0.2">
      <c r="A20" s="43" t="s">
        <v>319</v>
      </c>
      <c r="B20" s="27" t="s">
        <v>320</v>
      </c>
      <c r="C20" s="253">
        <v>714.98</v>
      </c>
      <c r="D20" s="56"/>
      <c r="E20" s="270"/>
      <c r="F20" s="270"/>
      <c r="G20" s="271"/>
      <c r="H20" s="84"/>
      <c r="I20" s="42"/>
    </row>
    <row r="21" spans="1:9" ht="114.75" x14ac:dyDescent="0.2">
      <c r="A21" s="43" t="s">
        <v>321</v>
      </c>
      <c r="B21" s="27" t="s">
        <v>322</v>
      </c>
      <c r="C21" s="253">
        <v>4.07</v>
      </c>
      <c r="D21" s="56"/>
      <c r="E21" s="270"/>
      <c r="F21" s="270"/>
      <c r="G21" s="271"/>
      <c r="H21" s="84"/>
      <c r="I21" s="42"/>
    </row>
    <row r="22" spans="1:9" ht="102" x14ac:dyDescent="0.2">
      <c r="A22" s="43" t="s">
        <v>325</v>
      </c>
      <c r="B22" s="27" t="s">
        <v>323</v>
      </c>
      <c r="C22" s="253">
        <v>940.51</v>
      </c>
      <c r="D22" s="56"/>
      <c r="E22" s="270"/>
      <c r="F22" s="270"/>
      <c r="G22" s="271"/>
      <c r="H22" s="84"/>
      <c r="I22" s="42"/>
    </row>
    <row r="23" spans="1:9" ht="102" x14ac:dyDescent="0.2">
      <c r="A23" s="108" t="s">
        <v>326</v>
      </c>
      <c r="B23" s="27" t="s">
        <v>324</v>
      </c>
      <c r="C23" s="125">
        <v>-102.43</v>
      </c>
      <c r="D23" s="56"/>
      <c r="E23" s="270"/>
      <c r="F23" s="270"/>
      <c r="G23" s="80"/>
      <c r="H23" s="84"/>
      <c r="I23" s="42"/>
    </row>
    <row r="24" spans="1:9" ht="16.5" customHeight="1" x14ac:dyDescent="0.2">
      <c r="A24" s="91" t="s">
        <v>26</v>
      </c>
      <c r="B24" s="90" t="s">
        <v>103</v>
      </c>
      <c r="C24" s="256">
        <f>C25</f>
        <v>501.95</v>
      </c>
      <c r="D24" s="56"/>
      <c r="E24" s="48"/>
      <c r="F24" s="47"/>
      <c r="G24" s="80"/>
      <c r="H24" s="84"/>
      <c r="I24" s="42"/>
    </row>
    <row r="25" spans="1:9" ht="14.25" customHeight="1" x14ac:dyDescent="0.2">
      <c r="A25" s="68" t="s">
        <v>25</v>
      </c>
      <c r="B25" s="59" t="s">
        <v>104</v>
      </c>
      <c r="C25" s="253">
        <v>501.95</v>
      </c>
      <c r="D25" s="56"/>
      <c r="E25" s="48"/>
      <c r="F25" s="47"/>
      <c r="G25" s="80"/>
      <c r="H25" s="84"/>
      <c r="I25" s="42"/>
    </row>
    <row r="26" spans="1:9" ht="17.25" customHeight="1" x14ac:dyDescent="0.2">
      <c r="A26" s="89" t="s">
        <v>199</v>
      </c>
      <c r="B26" s="90" t="s">
        <v>105</v>
      </c>
      <c r="C26" s="256">
        <f>C27+C31+C29</f>
        <v>2349.6</v>
      </c>
      <c r="D26" s="55"/>
      <c r="E26" s="50"/>
      <c r="F26" s="45"/>
      <c r="G26" s="77"/>
      <c r="H26" s="82"/>
      <c r="I26" s="42"/>
    </row>
    <row r="27" spans="1:9" ht="17.25" customHeight="1" x14ac:dyDescent="0.25">
      <c r="A27" s="34" t="s">
        <v>200</v>
      </c>
      <c r="B27" s="69" t="s">
        <v>106</v>
      </c>
      <c r="C27" s="255">
        <f>C28</f>
        <v>418</v>
      </c>
      <c r="D27" s="56"/>
      <c r="E27" s="49"/>
      <c r="F27" s="51"/>
      <c r="G27" s="80"/>
      <c r="H27" s="86"/>
      <c r="I27" s="42"/>
    </row>
    <row r="28" spans="1:9" ht="40.5" customHeight="1" x14ac:dyDescent="0.2">
      <c r="A28" s="31" t="s">
        <v>87</v>
      </c>
      <c r="B28" s="59" t="s">
        <v>108</v>
      </c>
      <c r="C28" s="253">
        <v>418</v>
      </c>
      <c r="D28" s="56"/>
      <c r="E28" s="49"/>
      <c r="F28" s="51"/>
      <c r="G28" s="80"/>
      <c r="H28" s="86"/>
      <c r="I28" s="42"/>
    </row>
    <row r="29" spans="1:9" ht="16.5" hidden="1" customHeight="1" x14ac:dyDescent="0.25">
      <c r="A29" s="34" t="s">
        <v>37</v>
      </c>
      <c r="B29" s="69" t="s">
        <v>39</v>
      </c>
      <c r="C29" s="110">
        <f>C30</f>
        <v>0</v>
      </c>
      <c r="D29" s="56"/>
      <c r="E29" s="49"/>
      <c r="F29" s="51"/>
      <c r="G29" s="80"/>
      <c r="H29" s="86"/>
      <c r="I29" s="42"/>
    </row>
    <row r="30" spans="1:9" ht="16.5" hidden="1" customHeight="1" x14ac:dyDescent="0.2">
      <c r="A30" s="31" t="s">
        <v>38</v>
      </c>
      <c r="B30" s="59" t="s">
        <v>40</v>
      </c>
      <c r="C30" s="109">
        <v>0</v>
      </c>
      <c r="D30" s="56"/>
      <c r="E30" s="49"/>
      <c r="F30" s="51"/>
      <c r="G30" s="80"/>
      <c r="H30" s="86"/>
      <c r="I30" s="42"/>
    </row>
    <row r="31" spans="1:9" ht="15" customHeight="1" x14ac:dyDescent="0.25">
      <c r="A31" s="34" t="s">
        <v>201</v>
      </c>
      <c r="B31" s="69" t="s">
        <v>107</v>
      </c>
      <c r="C31" s="255">
        <f>C32+C34</f>
        <v>1931.6</v>
      </c>
      <c r="D31" s="56"/>
      <c r="E31" s="49"/>
      <c r="F31" s="51"/>
      <c r="G31" s="81"/>
      <c r="H31" s="86"/>
      <c r="I31" s="42"/>
    </row>
    <row r="32" spans="1:9" ht="15" customHeight="1" x14ac:dyDescent="0.2">
      <c r="A32" s="116" t="s">
        <v>81</v>
      </c>
      <c r="B32" s="87" t="s">
        <v>82</v>
      </c>
      <c r="C32" s="254">
        <f>C33</f>
        <v>918</v>
      </c>
      <c r="D32" s="56"/>
      <c r="E32" s="49"/>
      <c r="F32" s="51"/>
      <c r="G32" s="81"/>
      <c r="H32" s="86"/>
      <c r="I32" s="42"/>
    </row>
    <row r="33" spans="1:9" ht="30" customHeight="1" x14ac:dyDescent="0.2">
      <c r="A33" s="31" t="s">
        <v>79</v>
      </c>
      <c r="B33" s="59" t="s">
        <v>80</v>
      </c>
      <c r="C33" s="253">
        <v>918</v>
      </c>
      <c r="D33" s="56"/>
      <c r="E33" s="49"/>
      <c r="F33" s="51"/>
      <c r="G33" s="80"/>
      <c r="H33" s="84"/>
      <c r="I33" s="85"/>
    </row>
    <row r="34" spans="1:9" ht="15.75" customHeight="1" x14ac:dyDescent="0.2">
      <c r="A34" s="32" t="s">
        <v>84</v>
      </c>
      <c r="B34" s="87" t="s">
        <v>85</v>
      </c>
      <c r="C34" s="254">
        <f>C35</f>
        <v>1013.6</v>
      </c>
      <c r="D34" s="56"/>
      <c r="E34" s="49"/>
      <c r="F34" s="51"/>
      <c r="G34" s="80"/>
      <c r="H34" s="84"/>
      <c r="I34" s="85"/>
    </row>
    <row r="35" spans="1:9" ht="31.5" customHeight="1" x14ac:dyDescent="0.2">
      <c r="A35" s="31" t="s">
        <v>83</v>
      </c>
      <c r="B35" s="59" t="s">
        <v>86</v>
      </c>
      <c r="C35" s="253">
        <v>1013.6</v>
      </c>
      <c r="D35" s="56"/>
      <c r="E35" s="49"/>
      <c r="F35" s="51"/>
      <c r="G35" s="80"/>
      <c r="H35" s="84"/>
      <c r="I35" s="85"/>
    </row>
    <row r="36" spans="1:9" ht="20.25" customHeight="1" x14ac:dyDescent="0.2">
      <c r="A36" s="92" t="s">
        <v>92</v>
      </c>
      <c r="B36" s="93" t="s">
        <v>109</v>
      </c>
      <c r="C36" s="256">
        <f>C38</f>
        <v>6.4</v>
      </c>
      <c r="D36" s="56"/>
      <c r="E36" s="49"/>
      <c r="F36" s="51"/>
      <c r="G36" s="80"/>
      <c r="H36" s="84"/>
      <c r="I36" s="42"/>
    </row>
    <row r="37" spans="1:9" ht="40.5" customHeight="1" x14ac:dyDescent="0.2">
      <c r="A37" s="31" t="s">
        <v>17</v>
      </c>
      <c r="B37" s="59" t="s">
        <v>111</v>
      </c>
      <c r="C37" s="125">
        <f>C38</f>
        <v>6.4</v>
      </c>
      <c r="D37" s="56"/>
      <c r="E37" s="49"/>
      <c r="F37" s="51"/>
      <c r="G37" s="80"/>
      <c r="H37" s="84"/>
      <c r="I37" s="42"/>
    </row>
    <row r="38" spans="1:9" ht="69.75" customHeight="1" x14ac:dyDescent="0.2">
      <c r="A38" s="31" t="s">
        <v>95</v>
      </c>
      <c r="B38" s="59" t="s">
        <v>110</v>
      </c>
      <c r="C38" s="253">
        <v>6.4</v>
      </c>
      <c r="D38" s="56"/>
      <c r="E38" s="49"/>
      <c r="F38" s="51"/>
      <c r="G38" s="80"/>
      <c r="H38" s="84"/>
      <c r="I38" s="42"/>
    </row>
    <row r="39" spans="1:9" ht="41.25" hidden="1" customHeight="1" x14ac:dyDescent="0.2">
      <c r="A39" s="30" t="s">
        <v>28</v>
      </c>
      <c r="B39" s="65" t="s">
        <v>27</v>
      </c>
      <c r="C39" s="111">
        <f>C40</f>
        <v>0</v>
      </c>
      <c r="D39" s="56"/>
      <c r="E39" s="49"/>
      <c r="F39" s="51"/>
      <c r="G39" s="80"/>
      <c r="H39" s="22"/>
      <c r="I39" s="42"/>
    </row>
    <row r="40" spans="1:9" ht="21.75" hidden="1" customHeight="1" x14ac:dyDescent="0.2">
      <c r="A40" s="31" t="s">
        <v>29</v>
      </c>
      <c r="B40" s="59" t="s">
        <v>30</v>
      </c>
      <c r="C40" s="109">
        <f>C41</f>
        <v>0</v>
      </c>
      <c r="D40" s="56"/>
      <c r="E40" s="49"/>
      <c r="F40" s="51"/>
      <c r="G40" s="80"/>
      <c r="H40" s="22"/>
      <c r="I40" s="42"/>
    </row>
    <row r="41" spans="1:9" ht="27" hidden="1" customHeight="1" x14ac:dyDescent="0.2">
      <c r="A41" s="31" t="s">
        <v>31</v>
      </c>
      <c r="B41" s="59" t="s">
        <v>32</v>
      </c>
      <c r="C41" s="109">
        <f>C42</f>
        <v>0</v>
      </c>
      <c r="D41" s="56"/>
      <c r="E41" s="49"/>
      <c r="F41" s="51"/>
      <c r="G41" s="79"/>
      <c r="H41" s="83"/>
      <c r="I41" s="42"/>
    </row>
    <row r="42" spans="1:9" ht="28.5" hidden="1" customHeight="1" x14ac:dyDescent="0.2">
      <c r="A42" s="31" t="s">
        <v>33</v>
      </c>
      <c r="B42" s="59" t="s">
        <v>34</v>
      </c>
      <c r="C42" s="109">
        <v>0</v>
      </c>
      <c r="D42" s="56"/>
      <c r="E42" s="49"/>
      <c r="F42" s="51"/>
      <c r="G42" s="80"/>
      <c r="H42" s="84"/>
      <c r="I42" s="42"/>
    </row>
    <row r="43" spans="1:9" ht="47.25" customHeight="1" x14ac:dyDescent="0.2">
      <c r="A43" s="94" t="s">
        <v>355</v>
      </c>
      <c r="B43" s="93" t="s">
        <v>112</v>
      </c>
      <c r="C43" s="124">
        <f>C44+C47</f>
        <v>11.18</v>
      </c>
      <c r="D43" s="55"/>
      <c r="E43" s="12"/>
      <c r="F43" s="13"/>
      <c r="G43" s="79"/>
      <c r="H43" s="83"/>
      <c r="I43" s="42"/>
    </row>
    <row r="44" spans="1:9" ht="78" customHeight="1" x14ac:dyDescent="0.2">
      <c r="A44" s="31" t="s">
        <v>356</v>
      </c>
      <c r="B44" s="59" t="s">
        <v>113</v>
      </c>
      <c r="C44" s="124">
        <f>C45+C48</f>
        <v>11.18</v>
      </c>
      <c r="D44" s="57"/>
      <c r="E44" s="48"/>
      <c r="F44" s="47"/>
      <c r="G44" s="80"/>
      <c r="H44" s="84"/>
      <c r="I44" s="42"/>
    </row>
    <row r="45" spans="1:9" ht="49.5" customHeight="1" x14ac:dyDescent="0.2">
      <c r="A45" s="31" t="s">
        <v>357</v>
      </c>
      <c r="B45" s="59" t="s">
        <v>358</v>
      </c>
      <c r="C45" s="124">
        <f>C46+C49</f>
        <v>11.18</v>
      </c>
      <c r="D45" s="57"/>
      <c r="E45" s="48"/>
      <c r="F45" s="48"/>
      <c r="G45" s="80"/>
      <c r="H45" s="84"/>
      <c r="I45" s="42"/>
    </row>
    <row r="46" spans="1:9" ht="75" customHeight="1" x14ac:dyDescent="0.2">
      <c r="A46" s="31" t="s">
        <v>359</v>
      </c>
      <c r="B46" s="59" t="s">
        <v>360</v>
      </c>
      <c r="C46" s="124">
        <v>11.18</v>
      </c>
      <c r="D46" s="56"/>
      <c r="E46" s="48"/>
      <c r="F46" s="47"/>
      <c r="G46" s="80"/>
      <c r="H46" s="84"/>
      <c r="I46" s="42"/>
    </row>
    <row r="47" spans="1:9" ht="0.75" customHeight="1" x14ac:dyDescent="0.2">
      <c r="A47" s="31" t="s">
        <v>77</v>
      </c>
      <c r="B47" s="59" t="s">
        <v>114</v>
      </c>
      <c r="C47" s="109">
        <f>C48</f>
        <v>0</v>
      </c>
      <c r="D47" s="56"/>
      <c r="E47" s="48"/>
      <c r="F47" s="47"/>
      <c r="G47" s="80"/>
      <c r="H47" s="84"/>
      <c r="I47" s="42"/>
    </row>
    <row r="48" spans="1:9" ht="84.75" hidden="1" customHeight="1" x14ac:dyDescent="0.2">
      <c r="A48" s="31" t="s">
        <v>78</v>
      </c>
      <c r="B48" s="59" t="s">
        <v>115</v>
      </c>
      <c r="C48" s="109">
        <f>C49</f>
        <v>0</v>
      </c>
      <c r="D48" s="56"/>
      <c r="E48" s="48"/>
      <c r="F48" s="47"/>
      <c r="G48" s="80"/>
      <c r="H48" s="22"/>
      <c r="I48" s="42"/>
    </row>
    <row r="49" spans="1:9" ht="96.75" hidden="1" customHeight="1" x14ac:dyDescent="0.2">
      <c r="A49" s="31" t="s">
        <v>88</v>
      </c>
      <c r="B49" s="59" t="s">
        <v>116</v>
      </c>
      <c r="C49" s="109">
        <v>0</v>
      </c>
      <c r="D49" s="56"/>
      <c r="E49" s="49"/>
      <c r="F49" s="51"/>
      <c r="G49" s="81"/>
      <c r="H49" s="18"/>
      <c r="I49" s="42"/>
    </row>
    <row r="50" spans="1:9" ht="27" customHeight="1" x14ac:dyDescent="0.2">
      <c r="A50" s="94" t="s">
        <v>70</v>
      </c>
      <c r="B50" s="88" t="s">
        <v>117</v>
      </c>
      <c r="C50" s="124">
        <f>C51+C54</f>
        <v>588.88</v>
      </c>
      <c r="D50" s="56"/>
      <c r="E50" s="49"/>
      <c r="F50" s="51"/>
      <c r="G50" s="81"/>
      <c r="H50" s="18"/>
      <c r="I50" s="42"/>
    </row>
    <row r="51" spans="1:9" ht="20.25" customHeight="1" x14ac:dyDescent="0.2">
      <c r="A51" s="30" t="s">
        <v>71</v>
      </c>
      <c r="B51" s="88" t="s">
        <v>118</v>
      </c>
      <c r="C51" s="123">
        <f>C52</f>
        <v>90</v>
      </c>
      <c r="D51" s="56"/>
      <c r="E51" s="49"/>
      <c r="F51" s="51"/>
      <c r="G51" s="81"/>
      <c r="H51" s="18"/>
      <c r="I51" s="42"/>
    </row>
    <row r="52" spans="1:9" ht="21.75" customHeight="1" x14ac:dyDescent="0.2">
      <c r="A52" s="31" t="s">
        <v>68</v>
      </c>
      <c r="B52" s="72" t="s">
        <v>119</v>
      </c>
      <c r="C52" s="125">
        <f>C53</f>
        <v>90</v>
      </c>
      <c r="D52" s="56"/>
      <c r="E52" s="49"/>
      <c r="F52" s="51"/>
      <c r="G52" s="81"/>
      <c r="H52" s="18"/>
      <c r="I52" s="42"/>
    </row>
    <row r="53" spans="1:9" ht="26.25" customHeight="1" x14ac:dyDescent="0.2">
      <c r="A53" s="31" t="s">
        <v>89</v>
      </c>
      <c r="B53" s="72" t="s">
        <v>120</v>
      </c>
      <c r="C53" s="125">
        <v>90</v>
      </c>
      <c r="D53" s="56"/>
      <c r="E53" s="49"/>
      <c r="F53" s="51"/>
      <c r="G53" s="81"/>
      <c r="H53" s="18"/>
      <c r="I53" s="42"/>
    </row>
    <row r="54" spans="1:9" ht="26.25" customHeight="1" x14ac:dyDescent="0.2">
      <c r="A54" s="31" t="s">
        <v>361</v>
      </c>
      <c r="B54" s="72" t="s">
        <v>362</v>
      </c>
      <c r="C54" s="125">
        <f>C55</f>
        <v>498.88</v>
      </c>
      <c r="D54" s="56"/>
      <c r="E54" s="49"/>
      <c r="F54" s="51"/>
      <c r="G54" s="81"/>
      <c r="H54" s="18"/>
      <c r="I54" s="42"/>
    </row>
    <row r="55" spans="1:9" ht="26.25" customHeight="1" x14ac:dyDescent="0.2">
      <c r="A55" s="31" t="s">
        <v>363</v>
      </c>
      <c r="B55" s="72" t="s">
        <v>364</v>
      </c>
      <c r="C55" s="125">
        <f>C56</f>
        <v>498.88</v>
      </c>
      <c r="D55" s="56"/>
      <c r="E55" s="49"/>
      <c r="F55" s="51"/>
      <c r="G55" s="81"/>
      <c r="H55" s="18"/>
      <c r="I55" s="42"/>
    </row>
    <row r="56" spans="1:9" ht="26.25" customHeight="1" x14ac:dyDescent="0.2">
      <c r="A56" s="31" t="s">
        <v>365</v>
      </c>
      <c r="B56" s="72" t="s">
        <v>366</v>
      </c>
      <c r="C56" s="125">
        <v>498.88</v>
      </c>
      <c r="D56" s="56"/>
      <c r="E56" s="49"/>
      <c r="F56" s="51"/>
      <c r="G56" s="81"/>
      <c r="H56" s="18"/>
      <c r="I56" s="42"/>
    </row>
    <row r="57" spans="1:9" ht="26.25" customHeight="1" x14ac:dyDescent="0.2">
      <c r="A57" s="94" t="s">
        <v>0</v>
      </c>
      <c r="B57" s="90" t="s">
        <v>121</v>
      </c>
      <c r="C57" s="124">
        <f>C58+C61</f>
        <v>4.83</v>
      </c>
      <c r="D57" s="56"/>
      <c r="E57" s="49"/>
      <c r="F57" s="51"/>
      <c r="G57" s="81"/>
      <c r="H57" s="86"/>
      <c r="I57" s="42"/>
    </row>
    <row r="58" spans="1:9" ht="65.25" hidden="1" customHeight="1" x14ac:dyDescent="0.2">
      <c r="A58" s="32" t="s">
        <v>42</v>
      </c>
      <c r="B58" s="33" t="s">
        <v>367</v>
      </c>
      <c r="C58" s="125">
        <f>C59</f>
        <v>0</v>
      </c>
      <c r="D58" s="56"/>
      <c r="E58" s="49"/>
      <c r="F58" s="51"/>
      <c r="G58" s="81"/>
      <c r="H58" s="86"/>
      <c r="I58" s="42"/>
    </row>
    <row r="59" spans="1:9" ht="40.5" hidden="1" customHeight="1" x14ac:dyDescent="0.2">
      <c r="A59" s="31" t="s">
        <v>43</v>
      </c>
      <c r="B59" s="27" t="s">
        <v>44</v>
      </c>
      <c r="C59" s="125">
        <f>C60</f>
        <v>0</v>
      </c>
      <c r="D59" s="56"/>
      <c r="E59" s="49"/>
      <c r="F59" s="51"/>
      <c r="G59" s="81"/>
      <c r="H59" s="86"/>
      <c r="I59" s="42"/>
    </row>
    <row r="60" spans="1:9" ht="78.75" hidden="1" customHeight="1" x14ac:dyDescent="0.2">
      <c r="A60" s="31" t="s">
        <v>368</v>
      </c>
      <c r="B60" s="33" t="s">
        <v>369</v>
      </c>
      <c r="C60" s="125"/>
      <c r="D60" s="56"/>
      <c r="E60" s="49"/>
      <c r="F60" s="51"/>
      <c r="G60" s="81"/>
      <c r="H60" s="86"/>
      <c r="I60" s="42"/>
    </row>
    <row r="61" spans="1:9" ht="59.25" customHeight="1" x14ac:dyDescent="0.2">
      <c r="A61" s="32" t="s">
        <v>69</v>
      </c>
      <c r="B61" s="87" t="s">
        <v>122</v>
      </c>
      <c r="C61" s="298">
        <f>C63</f>
        <v>4.83</v>
      </c>
      <c r="D61" s="56"/>
      <c r="E61" s="49"/>
      <c r="F61" s="51"/>
      <c r="G61" s="81"/>
      <c r="H61" s="86"/>
      <c r="I61" s="42"/>
    </row>
    <row r="62" spans="1:9" ht="26.25" hidden="1" customHeight="1" x14ac:dyDescent="0.2">
      <c r="A62" s="68" t="s">
        <v>370</v>
      </c>
      <c r="B62" s="59" t="s">
        <v>122</v>
      </c>
      <c r="C62" s="109">
        <f>C63</f>
        <v>4.8</v>
      </c>
      <c r="D62" s="56"/>
      <c r="E62" s="49"/>
      <c r="F62" s="51"/>
      <c r="G62" s="81"/>
      <c r="H62" s="86"/>
      <c r="I62" s="42"/>
    </row>
    <row r="63" spans="1:9" ht="25.5" customHeight="1" x14ac:dyDescent="0.2">
      <c r="A63" s="68" t="s">
        <v>371</v>
      </c>
      <c r="B63" s="59" t="s">
        <v>372</v>
      </c>
      <c r="C63" s="125">
        <v>4.83</v>
      </c>
      <c r="D63" s="56"/>
      <c r="E63" s="49"/>
      <c r="F63" s="51"/>
      <c r="G63" s="81"/>
      <c r="H63" s="86"/>
      <c r="I63" s="42"/>
    </row>
    <row r="64" spans="1:9" ht="24" hidden="1" customHeight="1" x14ac:dyDescent="0.2">
      <c r="A64" s="30" t="s">
        <v>1</v>
      </c>
      <c r="B64" s="65" t="s">
        <v>146</v>
      </c>
      <c r="C64" s="111">
        <f>C67+C65</f>
        <v>0</v>
      </c>
      <c r="D64" s="56"/>
      <c r="E64" s="49"/>
      <c r="F64" s="51"/>
      <c r="G64" s="81"/>
      <c r="H64" s="86"/>
      <c r="I64" s="42"/>
    </row>
    <row r="65" spans="1:9" ht="27" hidden="1" customHeight="1" x14ac:dyDescent="0.2">
      <c r="A65" s="68" t="s">
        <v>50</v>
      </c>
      <c r="B65" s="59" t="s">
        <v>51</v>
      </c>
      <c r="C65" s="109">
        <v>0</v>
      </c>
      <c r="D65" s="56"/>
      <c r="E65" s="49"/>
      <c r="F65" s="51"/>
      <c r="G65" s="81"/>
      <c r="H65" s="86"/>
      <c r="I65" s="42"/>
    </row>
    <row r="66" spans="1:9" ht="32.25" hidden="1" customHeight="1" x14ac:dyDescent="0.2">
      <c r="A66" s="68" t="s">
        <v>12</v>
      </c>
      <c r="B66" s="59" t="s">
        <v>67</v>
      </c>
      <c r="C66" s="109"/>
      <c r="D66" s="56"/>
      <c r="E66" s="49"/>
      <c r="F66" s="51"/>
      <c r="G66" s="81"/>
      <c r="H66" s="86"/>
      <c r="I66" s="42"/>
    </row>
    <row r="67" spans="1:9" ht="31.5" hidden="1" customHeight="1" x14ac:dyDescent="0.2">
      <c r="A67" s="68" t="s">
        <v>2</v>
      </c>
      <c r="B67" s="59" t="s">
        <v>144</v>
      </c>
      <c r="C67" s="109">
        <f>C68</f>
        <v>0</v>
      </c>
      <c r="D67" s="56"/>
      <c r="E67" s="49"/>
      <c r="F67" s="51"/>
      <c r="G67" s="81"/>
      <c r="H67" s="86"/>
      <c r="I67" s="42"/>
    </row>
    <row r="68" spans="1:9" ht="0.75" hidden="1" customHeight="1" x14ac:dyDescent="0.2">
      <c r="A68" s="68" t="s">
        <v>209</v>
      </c>
      <c r="B68" s="59" t="s">
        <v>145</v>
      </c>
      <c r="C68" s="109">
        <v>0</v>
      </c>
      <c r="D68" s="56"/>
      <c r="E68" s="49"/>
      <c r="F68" s="51"/>
      <c r="G68" s="81"/>
      <c r="H68" s="86"/>
      <c r="I68" s="42"/>
    </row>
    <row r="69" spans="1:9" ht="21.75" customHeight="1" x14ac:dyDescent="0.2">
      <c r="A69" s="29" t="s">
        <v>1</v>
      </c>
      <c r="B69" s="65" t="s">
        <v>146</v>
      </c>
      <c r="C69" s="123">
        <f>C70</f>
        <v>3</v>
      </c>
      <c r="D69" s="56"/>
      <c r="E69" s="49"/>
      <c r="F69" s="51"/>
      <c r="G69" s="81"/>
      <c r="H69" s="86"/>
      <c r="I69" s="42"/>
    </row>
    <row r="70" spans="1:9" ht="55.5" customHeight="1" x14ac:dyDescent="0.2">
      <c r="A70" s="29" t="s">
        <v>373</v>
      </c>
      <c r="B70" s="65" t="s">
        <v>374</v>
      </c>
      <c r="C70" s="257">
        <f>C71</f>
        <v>3</v>
      </c>
      <c r="D70" s="56"/>
      <c r="E70" s="49"/>
      <c r="F70" s="51"/>
      <c r="G70" s="81"/>
      <c r="H70" s="86"/>
      <c r="I70" s="42"/>
    </row>
    <row r="71" spans="1:9" ht="51" customHeight="1" x14ac:dyDescent="0.2">
      <c r="A71" s="68" t="s">
        <v>373</v>
      </c>
      <c r="B71" s="59" t="s">
        <v>375</v>
      </c>
      <c r="C71" s="253">
        <v>3</v>
      </c>
      <c r="D71" s="56"/>
      <c r="E71" s="49"/>
      <c r="F71" s="51"/>
      <c r="G71" s="81"/>
      <c r="H71" s="86"/>
      <c r="I71" s="42"/>
    </row>
    <row r="72" spans="1:9" ht="18" customHeight="1" x14ac:dyDescent="0.2">
      <c r="A72" s="30" t="s">
        <v>62</v>
      </c>
      <c r="B72" s="65" t="s">
        <v>63</v>
      </c>
      <c r="C72" s="257">
        <f>C73</f>
        <v>0</v>
      </c>
      <c r="D72" s="56"/>
      <c r="E72" s="49"/>
      <c r="F72" s="51"/>
      <c r="G72" s="81"/>
      <c r="H72" s="86"/>
      <c r="I72" s="42"/>
    </row>
    <row r="73" spans="1:9" ht="18.75" customHeight="1" x14ac:dyDescent="0.2">
      <c r="A73" s="68" t="s">
        <v>64</v>
      </c>
      <c r="B73" s="59" t="s">
        <v>65</v>
      </c>
      <c r="C73" s="125">
        <f>C74</f>
        <v>0</v>
      </c>
      <c r="D73" s="56"/>
      <c r="E73" s="49"/>
      <c r="F73" s="51"/>
      <c r="G73" s="81"/>
      <c r="H73" s="86"/>
      <c r="I73" s="42"/>
    </row>
    <row r="74" spans="1:9" ht="18.75" customHeight="1" x14ac:dyDescent="0.2">
      <c r="A74" s="68" t="s">
        <v>47</v>
      </c>
      <c r="B74" s="59" t="s">
        <v>66</v>
      </c>
      <c r="C74" s="125">
        <v>0</v>
      </c>
      <c r="D74" s="56"/>
      <c r="E74" s="49"/>
      <c r="F74" s="51"/>
      <c r="G74" s="81"/>
      <c r="H74" s="86"/>
      <c r="I74" s="42"/>
    </row>
    <row r="75" spans="1:9" ht="18.75" customHeight="1" x14ac:dyDescent="0.2">
      <c r="A75" s="64" t="s">
        <v>202</v>
      </c>
      <c r="B75" s="65" t="s">
        <v>123</v>
      </c>
      <c r="C75" s="123">
        <f>C76</f>
        <v>18538.66</v>
      </c>
      <c r="D75" s="58"/>
      <c r="E75" s="50"/>
      <c r="F75" s="45"/>
      <c r="G75" s="77"/>
      <c r="H75" s="82"/>
      <c r="I75" s="42"/>
    </row>
    <row r="76" spans="1:9" ht="42.75" customHeight="1" x14ac:dyDescent="0.2">
      <c r="A76" s="91" t="s">
        <v>93</v>
      </c>
      <c r="B76" s="90" t="s">
        <v>124</v>
      </c>
      <c r="C76" s="124">
        <f>C77+C86+C80+C91</f>
        <v>18538.66</v>
      </c>
      <c r="D76" s="58"/>
      <c r="E76" s="50"/>
      <c r="F76" s="45"/>
      <c r="G76" s="77"/>
      <c r="H76" s="82"/>
      <c r="I76" s="42"/>
    </row>
    <row r="77" spans="1:9" ht="25.5" customHeight="1" x14ac:dyDescent="0.2">
      <c r="A77" s="94" t="s">
        <v>18</v>
      </c>
      <c r="B77" s="90" t="s">
        <v>313</v>
      </c>
      <c r="C77" s="124">
        <f>C78+C79</f>
        <v>16689.55</v>
      </c>
      <c r="D77" s="57"/>
      <c r="E77" s="49"/>
      <c r="F77" s="51"/>
      <c r="G77" s="81"/>
      <c r="H77" s="86"/>
      <c r="I77" s="42"/>
    </row>
    <row r="78" spans="1:9" ht="39.75" customHeight="1" x14ac:dyDescent="0.2">
      <c r="A78" s="31" t="s">
        <v>376</v>
      </c>
      <c r="B78" s="59" t="s">
        <v>353</v>
      </c>
      <c r="C78" s="125">
        <v>16689.55</v>
      </c>
      <c r="D78" s="57"/>
      <c r="E78" s="49"/>
      <c r="F78" s="51"/>
      <c r="G78" s="81"/>
      <c r="H78" s="86"/>
      <c r="I78" s="42"/>
    </row>
    <row r="79" spans="1:9" ht="27.75" hidden="1" customHeight="1" x14ac:dyDescent="0.2">
      <c r="A79" s="31" t="s">
        <v>72</v>
      </c>
      <c r="B79" s="59" t="s">
        <v>125</v>
      </c>
      <c r="C79" s="109">
        <v>0</v>
      </c>
      <c r="D79" s="57"/>
      <c r="E79" s="49">
        <v>0</v>
      </c>
      <c r="F79" s="51"/>
      <c r="G79" s="81"/>
      <c r="H79" s="86"/>
      <c r="I79" s="42"/>
    </row>
    <row r="80" spans="1:9" ht="28.5" customHeight="1" x14ac:dyDescent="0.2">
      <c r="A80" s="29" t="s">
        <v>19</v>
      </c>
      <c r="B80" s="95" t="s">
        <v>312</v>
      </c>
      <c r="C80" s="124">
        <f>C82+C85+C84+C83</f>
        <v>1711.11</v>
      </c>
      <c r="D80" s="57"/>
      <c r="E80" s="49"/>
      <c r="F80" s="51"/>
      <c r="G80" s="81"/>
      <c r="H80" s="86"/>
      <c r="I80" s="42"/>
    </row>
    <row r="81" spans="1:9" ht="0.75" hidden="1" customHeight="1" x14ac:dyDescent="0.2">
      <c r="A81" s="96" t="s">
        <v>21</v>
      </c>
      <c r="B81" s="71" t="s">
        <v>8</v>
      </c>
      <c r="C81" s="109">
        <f>C85+C82</f>
        <v>357.9</v>
      </c>
      <c r="D81" s="57"/>
      <c r="E81" s="49"/>
      <c r="F81" s="51"/>
      <c r="G81" s="81"/>
      <c r="H81" s="86"/>
      <c r="I81" s="42"/>
    </row>
    <row r="82" spans="1:9" ht="40.5" hidden="1" customHeight="1" x14ac:dyDescent="0.2">
      <c r="A82" s="96" t="s">
        <v>52</v>
      </c>
      <c r="B82" s="71" t="s">
        <v>130</v>
      </c>
      <c r="C82" s="109">
        <v>0</v>
      </c>
      <c r="D82" s="57"/>
      <c r="E82" s="49">
        <v>0</v>
      </c>
      <c r="F82" s="51"/>
      <c r="G82" s="81"/>
      <c r="H82" s="86"/>
      <c r="I82" s="42"/>
    </row>
    <row r="83" spans="1:9" ht="21.75" customHeight="1" x14ac:dyDescent="0.2">
      <c r="A83" s="96" t="s">
        <v>377</v>
      </c>
      <c r="B83" s="71" t="s">
        <v>378</v>
      </c>
      <c r="C83" s="109">
        <v>0</v>
      </c>
      <c r="D83" s="57"/>
      <c r="E83" s="49"/>
      <c r="F83" s="51"/>
      <c r="G83" s="81"/>
      <c r="H83" s="86"/>
      <c r="I83" s="42"/>
    </row>
    <row r="84" spans="1:9" ht="31.5" customHeight="1" x14ac:dyDescent="0.2">
      <c r="A84" s="96" t="s">
        <v>379</v>
      </c>
      <c r="B84" s="71" t="s">
        <v>380</v>
      </c>
      <c r="C84" s="125">
        <v>1353.21</v>
      </c>
      <c r="D84" s="57"/>
      <c r="E84" s="49"/>
      <c r="F84" s="51"/>
      <c r="G84" s="81"/>
      <c r="H84" s="86"/>
      <c r="I84" s="42"/>
    </row>
    <row r="85" spans="1:9" ht="21.75" customHeight="1" x14ac:dyDescent="0.2">
      <c r="A85" s="96" t="s">
        <v>73</v>
      </c>
      <c r="B85" s="71" t="s">
        <v>311</v>
      </c>
      <c r="C85" s="125">
        <v>357.9</v>
      </c>
      <c r="D85" s="57"/>
      <c r="E85" s="49"/>
      <c r="F85" s="51"/>
      <c r="G85" s="81"/>
      <c r="H85" s="86"/>
      <c r="I85" s="42"/>
    </row>
    <row r="86" spans="1:9" ht="31.5" customHeight="1" x14ac:dyDescent="0.2">
      <c r="A86" s="94" t="s">
        <v>94</v>
      </c>
      <c r="B86" s="90" t="s">
        <v>310</v>
      </c>
      <c r="C86" s="124">
        <f>C87+C89</f>
        <v>138</v>
      </c>
      <c r="D86" s="57"/>
      <c r="E86" s="49"/>
      <c r="F86" s="51"/>
      <c r="G86" s="81"/>
      <c r="H86" s="86"/>
      <c r="I86" s="42"/>
    </row>
    <row r="87" spans="1:9" ht="39" customHeight="1" x14ac:dyDescent="0.2">
      <c r="A87" s="31" t="s">
        <v>7</v>
      </c>
      <c r="B87" s="59" t="s">
        <v>309</v>
      </c>
      <c r="C87" s="125">
        <f>C88</f>
        <v>137.30000000000001</v>
      </c>
      <c r="D87" s="57"/>
      <c r="E87" s="49"/>
      <c r="F87" s="51"/>
      <c r="G87" s="81"/>
      <c r="H87" s="86"/>
      <c r="I87" s="42"/>
    </row>
    <row r="88" spans="1:9" ht="39.75" customHeight="1" x14ac:dyDescent="0.2">
      <c r="A88" s="31" t="s">
        <v>74</v>
      </c>
      <c r="B88" s="59" t="s">
        <v>308</v>
      </c>
      <c r="C88" s="253">
        <v>137.30000000000001</v>
      </c>
      <c r="D88" s="57"/>
      <c r="E88" s="49"/>
      <c r="F88" s="51"/>
      <c r="G88" s="81"/>
      <c r="H88" s="86"/>
      <c r="I88" s="42"/>
    </row>
    <row r="89" spans="1:9" ht="40.5" customHeight="1" x14ac:dyDescent="0.2">
      <c r="A89" s="68" t="s">
        <v>208</v>
      </c>
      <c r="B89" s="72" t="s">
        <v>307</v>
      </c>
      <c r="C89" s="253">
        <f>C90</f>
        <v>0.7</v>
      </c>
      <c r="D89" s="57"/>
      <c r="E89" s="49"/>
      <c r="F89" s="51"/>
      <c r="G89" s="81"/>
      <c r="H89" s="86"/>
      <c r="I89" s="42"/>
    </row>
    <row r="90" spans="1:9" ht="41.25" customHeight="1" x14ac:dyDescent="0.2">
      <c r="A90" s="68" t="s">
        <v>75</v>
      </c>
      <c r="B90" s="72" t="s">
        <v>306</v>
      </c>
      <c r="C90" s="125">
        <v>0.7</v>
      </c>
      <c r="D90" s="57"/>
      <c r="E90" s="49"/>
      <c r="F90" s="51"/>
      <c r="G90" s="81"/>
      <c r="H90" s="86"/>
      <c r="I90" s="42"/>
    </row>
    <row r="91" spans="1:9" ht="18" customHeight="1" x14ac:dyDescent="0.2">
      <c r="A91" s="29" t="s">
        <v>20</v>
      </c>
      <c r="B91" s="70" t="s">
        <v>381</v>
      </c>
      <c r="C91" s="123">
        <f>C92</f>
        <v>0</v>
      </c>
      <c r="D91" s="58"/>
      <c r="E91" s="12"/>
      <c r="F91" s="46"/>
      <c r="G91" s="79"/>
      <c r="H91" s="83"/>
      <c r="I91" s="42"/>
    </row>
    <row r="92" spans="1:9" ht="23.25" customHeight="1" x14ac:dyDescent="0.2">
      <c r="A92" s="68" t="s">
        <v>53</v>
      </c>
      <c r="B92" s="72" t="s">
        <v>382</v>
      </c>
      <c r="C92" s="125">
        <f>C93</f>
        <v>0</v>
      </c>
      <c r="D92" s="57"/>
      <c r="E92" s="49"/>
      <c r="F92" s="51"/>
      <c r="G92" s="81"/>
      <c r="H92" s="86"/>
      <c r="I92" s="42"/>
    </row>
    <row r="93" spans="1:9" ht="29.25" customHeight="1" thickBot="1" x14ac:dyDescent="0.25">
      <c r="A93" s="68" t="s">
        <v>383</v>
      </c>
      <c r="B93" s="72" t="s">
        <v>384</v>
      </c>
      <c r="C93" s="125">
        <v>0</v>
      </c>
      <c r="D93" s="57"/>
      <c r="E93" s="49"/>
      <c r="F93" s="51"/>
      <c r="G93" s="81"/>
      <c r="H93" s="86"/>
      <c r="I93" s="42"/>
    </row>
    <row r="94" spans="1:9" ht="17.25" customHeight="1" thickBot="1" x14ac:dyDescent="0.25">
      <c r="A94" s="73" t="s">
        <v>203</v>
      </c>
      <c r="B94" s="74"/>
      <c r="C94" s="121">
        <f>C10+C75</f>
        <v>24376.26</v>
      </c>
      <c r="D94" s="117"/>
      <c r="E94" s="48"/>
      <c r="F94" s="46"/>
      <c r="G94" s="79"/>
      <c r="H94" s="83"/>
      <c r="I94" s="42"/>
    </row>
    <row r="95" spans="1:9" x14ac:dyDescent="0.2">
      <c r="A95" s="26"/>
      <c r="B95" s="26"/>
      <c r="C95" s="28"/>
      <c r="D95" s="61"/>
    </row>
    <row r="96" spans="1:9" x14ac:dyDescent="0.2">
      <c r="A96" s="60"/>
      <c r="B96" s="305"/>
      <c r="C96" s="305"/>
      <c r="E96" t="s">
        <v>5</v>
      </c>
    </row>
    <row r="97" spans="1:5" x14ac:dyDescent="0.2">
      <c r="A97" s="26"/>
      <c r="B97" s="26"/>
      <c r="C97" s="26"/>
    </row>
    <row r="98" spans="1:5" x14ac:dyDescent="0.2">
      <c r="A98" s="26"/>
      <c r="B98" s="26"/>
      <c r="C98" s="26"/>
    </row>
    <row r="99" spans="1:5" ht="15" x14ac:dyDescent="0.25">
      <c r="A99" s="120"/>
      <c r="B99" s="305"/>
      <c r="C99" s="305"/>
      <c r="D99" s="52"/>
      <c r="E99" s="38"/>
    </row>
    <row r="100" spans="1:5" x14ac:dyDescent="0.2">
      <c r="A100" s="26"/>
      <c r="B100" s="26"/>
      <c r="C100" s="26"/>
    </row>
  </sheetData>
  <mergeCells count="9">
    <mergeCell ref="A7:C7"/>
    <mergeCell ref="B96:C96"/>
    <mergeCell ref="B99:C99"/>
    <mergeCell ref="B1:C1"/>
    <mergeCell ref="E1:H1"/>
    <mergeCell ref="B2:C2"/>
    <mergeCell ref="B3:C3"/>
    <mergeCell ref="B4:C4"/>
    <mergeCell ref="A6:C6"/>
  </mergeCells>
  <pageMargins left="0.35433070866141736" right="0.35433070866141736" top="0.39370078740157483" bottom="0.39370078740157483" header="0.51181102362204722" footer="0.51181102362204722"/>
  <pageSetup paperSize="9" scale="62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42"/>
  <sheetViews>
    <sheetView view="pageBreakPreview" zoomScaleSheetLayoutView="100" workbookViewId="0">
      <selection activeCell="A5" sqref="A5:E5"/>
    </sheetView>
  </sheetViews>
  <sheetFormatPr defaultRowHeight="12.75" x14ac:dyDescent="0.2"/>
  <cols>
    <col min="1" max="1" width="62" style="126" customWidth="1"/>
    <col min="2" max="2" width="5.85546875" style="126" bestFit="1" customWidth="1"/>
    <col min="3" max="3" width="6.5703125" style="126" bestFit="1" customWidth="1"/>
    <col min="4" max="4" width="9.42578125" style="126" bestFit="1" customWidth="1"/>
    <col min="5" max="5" width="12" style="193" customWidth="1"/>
    <col min="6" max="16384" width="9.140625" style="126"/>
  </cols>
  <sheetData>
    <row r="2" spans="1:8" ht="14.25" x14ac:dyDescent="0.2">
      <c r="A2" s="312" t="s">
        <v>247</v>
      </c>
      <c r="B2" s="312"/>
      <c r="C2" s="312"/>
      <c r="D2" s="312"/>
      <c r="E2" s="312"/>
    </row>
    <row r="3" spans="1:8" ht="14.25" x14ac:dyDescent="0.2">
      <c r="A3" s="312" t="s">
        <v>252</v>
      </c>
      <c r="B3" s="312"/>
      <c r="C3" s="312"/>
      <c r="D3" s="312"/>
      <c r="E3" s="312"/>
    </row>
    <row r="4" spans="1:8" ht="35.25" customHeight="1" x14ac:dyDescent="0.2">
      <c r="A4" s="313" t="s">
        <v>340</v>
      </c>
      <c r="B4" s="313"/>
      <c r="C4" s="313"/>
      <c r="D4" s="313"/>
      <c r="E4" s="313"/>
    </row>
    <row r="5" spans="1:8" ht="15" x14ac:dyDescent="0.2">
      <c r="A5" s="314" t="s">
        <v>386</v>
      </c>
      <c r="B5" s="314"/>
      <c r="C5" s="314"/>
      <c r="D5" s="314"/>
      <c r="E5" s="314"/>
    </row>
    <row r="6" spans="1:8" ht="15" x14ac:dyDescent="0.2">
      <c r="A6" s="314"/>
      <c r="B6" s="314"/>
      <c r="C6" s="314"/>
      <c r="D6" s="314"/>
      <c r="E6" s="314"/>
    </row>
    <row r="7" spans="1:8" ht="12.75" customHeight="1" x14ac:dyDescent="0.2">
      <c r="A7" s="310" t="s">
        <v>336</v>
      </c>
      <c r="B7" s="310"/>
      <c r="C7" s="310"/>
      <c r="D7" s="310"/>
      <c r="E7" s="310"/>
    </row>
    <row r="8" spans="1:8" x14ac:dyDescent="0.2">
      <c r="A8" s="310"/>
      <c r="B8" s="310"/>
      <c r="C8" s="310"/>
      <c r="D8" s="310"/>
      <c r="E8" s="310"/>
    </row>
    <row r="9" spans="1:8" x14ac:dyDescent="0.2">
      <c r="A9" s="310"/>
      <c r="B9" s="310"/>
      <c r="C9" s="310"/>
      <c r="D9" s="310"/>
      <c r="E9" s="310"/>
    </row>
    <row r="10" spans="1:8" ht="13.5" thickBot="1" x14ac:dyDescent="0.25">
      <c r="A10" s="311" t="s">
        <v>174</v>
      </c>
      <c r="B10" s="311"/>
      <c r="C10" s="311"/>
      <c r="D10" s="311"/>
      <c r="E10" s="311"/>
    </row>
    <row r="11" spans="1:8" x14ac:dyDescent="0.2">
      <c r="A11" s="132" t="s">
        <v>175</v>
      </c>
      <c r="B11" s="133" t="s">
        <v>126</v>
      </c>
      <c r="C11" s="134" t="s">
        <v>248</v>
      </c>
      <c r="D11" s="134" t="s">
        <v>249</v>
      </c>
      <c r="E11" s="198" t="s">
        <v>179</v>
      </c>
      <c r="F11" s="136"/>
    </row>
    <row r="12" spans="1:8" s="185" customFormat="1" ht="28.5" x14ac:dyDescent="0.2">
      <c r="A12" s="154" t="s">
        <v>227</v>
      </c>
      <c r="B12" s="240">
        <v>727</v>
      </c>
      <c r="C12" s="241"/>
      <c r="D12" s="242"/>
      <c r="E12" s="243">
        <f>'Прил №7'!G12</f>
        <v>25069.4</v>
      </c>
      <c r="F12" s="199"/>
      <c r="G12" s="199"/>
      <c r="H12" s="199"/>
    </row>
    <row r="13" spans="1:8" s="185" customFormat="1" ht="15" x14ac:dyDescent="0.2">
      <c r="A13" s="244" t="s">
        <v>166</v>
      </c>
      <c r="B13" s="245" t="s">
        <v>226</v>
      </c>
      <c r="C13" s="246" t="s">
        <v>167</v>
      </c>
      <c r="D13" s="246" t="s">
        <v>180</v>
      </c>
      <c r="E13" s="247">
        <f>'Прил №7'!G13</f>
        <v>11061.81</v>
      </c>
    </row>
    <row r="14" spans="1:8" s="185" customFormat="1" ht="30" x14ac:dyDescent="0.2">
      <c r="A14" s="248" t="s">
        <v>182</v>
      </c>
      <c r="B14" s="245" t="s">
        <v>226</v>
      </c>
      <c r="C14" s="246" t="s">
        <v>167</v>
      </c>
      <c r="D14" s="246" t="s">
        <v>183</v>
      </c>
      <c r="E14" s="247">
        <f>'Прил №7'!G14</f>
        <v>1474.91</v>
      </c>
      <c r="F14" s="194"/>
      <c r="G14" s="194"/>
      <c r="H14" s="194"/>
    </row>
    <row r="15" spans="1:8" s="185" customFormat="1" ht="45" x14ac:dyDescent="0.2">
      <c r="A15" s="248" t="s">
        <v>23</v>
      </c>
      <c r="B15" s="245" t="s">
        <v>226</v>
      </c>
      <c r="C15" s="246" t="s">
        <v>167</v>
      </c>
      <c r="D15" s="246" t="s">
        <v>186</v>
      </c>
      <c r="E15" s="247">
        <f>'Прил №7'!G22</f>
        <v>0</v>
      </c>
    </row>
    <row r="16" spans="1:8" s="185" customFormat="1" ht="45" x14ac:dyDescent="0.2">
      <c r="A16" s="195" t="s">
        <v>4</v>
      </c>
      <c r="B16" s="245" t="s">
        <v>226</v>
      </c>
      <c r="C16" s="196" t="s">
        <v>167</v>
      </c>
      <c r="D16" s="196" t="s">
        <v>168</v>
      </c>
      <c r="E16" s="247">
        <f>'Прил №7'!G29</f>
        <v>9227.31</v>
      </c>
      <c r="F16" s="194"/>
      <c r="G16" s="194"/>
      <c r="H16" s="194"/>
    </row>
    <row r="17" spans="1:8" s="185" customFormat="1" ht="15" x14ac:dyDescent="0.2">
      <c r="A17" s="195" t="s">
        <v>294</v>
      </c>
      <c r="B17" s="245" t="s">
        <v>226</v>
      </c>
      <c r="C17" s="196" t="s">
        <v>167</v>
      </c>
      <c r="D17" s="196" t="s">
        <v>295</v>
      </c>
      <c r="E17" s="247">
        <f>'Прил №7'!G46</f>
        <v>200</v>
      </c>
      <c r="F17" s="194"/>
      <c r="G17" s="194"/>
      <c r="H17" s="194"/>
    </row>
    <row r="18" spans="1:8" s="185" customFormat="1" ht="15" x14ac:dyDescent="0.2">
      <c r="A18" s="195" t="s">
        <v>185</v>
      </c>
      <c r="B18" s="245" t="s">
        <v>226</v>
      </c>
      <c r="C18" s="196" t="s">
        <v>167</v>
      </c>
      <c r="D18" s="196" t="s">
        <v>173</v>
      </c>
      <c r="E18" s="247">
        <f>'Прил №7'!G51</f>
        <v>159.59</v>
      </c>
      <c r="F18" s="194"/>
      <c r="G18" s="269"/>
      <c r="H18" s="194"/>
    </row>
    <row r="19" spans="1:8" s="185" customFormat="1" ht="15" x14ac:dyDescent="0.2">
      <c r="A19" s="195" t="s">
        <v>192</v>
      </c>
      <c r="B19" s="245" t="s">
        <v>226</v>
      </c>
      <c r="C19" s="196" t="s">
        <v>183</v>
      </c>
      <c r="D19" s="196" t="s">
        <v>180</v>
      </c>
      <c r="E19" s="247">
        <f>'Прил №7'!G57</f>
        <v>137.30000000000001</v>
      </c>
    </row>
    <row r="20" spans="1:8" s="185" customFormat="1" ht="15" x14ac:dyDescent="0.2">
      <c r="A20" s="195" t="s">
        <v>190</v>
      </c>
      <c r="B20" s="245" t="s">
        <v>226</v>
      </c>
      <c r="C20" s="196" t="s">
        <v>183</v>
      </c>
      <c r="D20" s="196" t="s">
        <v>186</v>
      </c>
      <c r="E20" s="247">
        <f>'Прил №7'!G58</f>
        <v>137.30000000000001</v>
      </c>
    </row>
    <row r="21" spans="1:8" s="185" customFormat="1" ht="30" x14ac:dyDescent="0.2">
      <c r="A21" s="195" t="s">
        <v>316</v>
      </c>
      <c r="B21" s="245" t="s">
        <v>226</v>
      </c>
      <c r="C21" s="196" t="s">
        <v>186</v>
      </c>
      <c r="D21" s="196" t="s">
        <v>180</v>
      </c>
      <c r="E21" s="247">
        <f>'Прил №7'!G66</f>
        <v>67</v>
      </c>
    </row>
    <row r="22" spans="1:8" s="185" customFormat="1" ht="15" x14ac:dyDescent="0.2">
      <c r="A22" s="195" t="s">
        <v>317</v>
      </c>
      <c r="B22" s="245" t="s">
        <v>226</v>
      </c>
      <c r="C22" s="196" t="s">
        <v>186</v>
      </c>
      <c r="D22" s="196" t="s">
        <v>302</v>
      </c>
      <c r="E22" s="247">
        <f>'Прил №7'!G67</f>
        <v>52</v>
      </c>
    </row>
    <row r="23" spans="1:8" s="185" customFormat="1" ht="15" x14ac:dyDescent="0.2">
      <c r="A23" s="195" t="s">
        <v>49</v>
      </c>
      <c r="B23" s="245" t="s">
        <v>226</v>
      </c>
      <c r="C23" s="196" t="s">
        <v>168</v>
      </c>
      <c r="D23" s="196" t="s">
        <v>180</v>
      </c>
      <c r="E23" s="247">
        <f>'Прил №7'!G74</f>
        <v>2782.98</v>
      </c>
    </row>
    <row r="24" spans="1:8" s="185" customFormat="1" ht="15" x14ac:dyDescent="0.2">
      <c r="A24" s="197" t="s">
        <v>131</v>
      </c>
      <c r="B24" s="245" t="s">
        <v>226</v>
      </c>
      <c r="C24" s="196" t="s">
        <v>168</v>
      </c>
      <c r="D24" s="196" t="s">
        <v>96</v>
      </c>
      <c r="E24" s="247">
        <f>'Прил №7'!G75</f>
        <v>1922.98</v>
      </c>
    </row>
    <row r="25" spans="1:8" s="185" customFormat="1" ht="0.75" customHeight="1" x14ac:dyDescent="0.2">
      <c r="A25" s="197" t="s">
        <v>48</v>
      </c>
      <c r="B25" s="245" t="s">
        <v>226</v>
      </c>
      <c r="C25" s="196" t="s">
        <v>168</v>
      </c>
      <c r="D25" s="196" t="s">
        <v>184</v>
      </c>
      <c r="E25" s="247">
        <v>0</v>
      </c>
    </row>
    <row r="26" spans="1:8" s="185" customFormat="1" ht="14.25" customHeight="1" x14ac:dyDescent="0.2">
      <c r="A26" s="197" t="s">
        <v>169</v>
      </c>
      <c r="B26" s="245" t="s">
        <v>226</v>
      </c>
      <c r="C26" s="196" t="s">
        <v>170</v>
      </c>
      <c r="D26" s="196" t="s">
        <v>180</v>
      </c>
      <c r="E26" s="247">
        <f>'Прил №7'!G84</f>
        <v>2275.77</v>
      </c>
      <c r="F26" s="194"/>
      <c r="G26" s="194"/>
      <c r="H26" s="194"/>
    </row>
    <row r="27" spans="1:8" s="185" customFormat="1" ht="15" hidden="1" x14ac:dyDescent="0.2">
      <c r="A27" s="195" t="s">
        <v>187</v>
      </c>
      <c r="B27" s="245" t="s">
        <v>226</v>
      </c>
      <c r="C27" s="196" t="s">
        <v>170</v>
      </c>
      <c r="D27" s="196" t="s">
        <v>167</v>
      </c>
      <c r="E27" s="247">
        <f>'Прил №7'!G85</f>
        <v>48.73</v>
      </c>
    </row>
    <row r="28" spans="1:8" s="185" customFormat="1" ht="15" hidden="1" x14ac:dyDescent="0.2">
      <c r="A28" s="249" t="s">
        <v>188</v>
      </c>
      <c r="B28" s="245" t="s">
        <v>226</v>
      </c>
      <c r="C28" s="196" t="s">
        <v>170</v>
      </c>
      <c r="D28" s="196" t="s">
        <v>183</v>
      </c>
      <c r="E28" s="247">
        <v>0</v>
      </c>
    </row>
    <row r="29" spans="1:8" s="185" customFormat="1" ht="15" x14ac:dyDescent="0.2">
      <c r="A29" s="249" t="s">
        <v>205</v>
      </c>
      <c r="B29" s="245" t="s">
        <v>226</v>
      </c>
      <c r="C29" s="196" t="s">
        <v>170</v>
      </c>
      <c r="D29" s="196" t="s">
        <v>186</v>
      </c>
      <c r="E29" s="247">
        <f>'Прил №7'!G90</f>
        <v>2227.04</v>
      </c>
    </row>
    <row r="30" spans="1:8" s="185" customFormat="1" ht="15" x14ac:dyDescent="0.2">
      <c r="A30" s="195" t="s">
        <v>318</v>
      </c>
      <c r="B30" s="250" t="s">
        <v>226</v>
      </c>
      <c r="C30" s="196" t="s">
        <v>171</v>
      </c>
      <c r="D30" s="196" t="s">
        <v>180</v>
      </c>
      <c r="E30" s="247">
        <f>'Прил №7'!G109</f>
        <v>8574.4500000000007</v>
      </c>
    </row>
    <row r="31" spans="1:8" s="185" customFormat="1" ht="15" x14ac:dyDescent="0.2">
      <c r="A31" s="195" t="s">
        <v>189</v>
      </c>
      <c r="B31" s="251" t="s">
        <v>226</v>
      </c>
      <c r="C31" s="196" t="s">
        <v>171</v>
      </c>
      <c r="D31" s="196" t="s">
        <v>167</v>
      </c>
      <c r="E31" s="247">
        <f>'Прил №7'!G110</f>
        <v>8574.4500000000007</v>
      </c>
    </row>
    <row r="32" spans="1:8" s="185" customFormat="1" ht="30" x14ac:dyDescent="0.2">
      <c r="A32" s="195" t="s">
        <v>128</v>
      </c>
      <c r="B32" s="251" t="s">
        <v>226</v>
      </c>
      <c r="C32" s="196" t="s">
        <v>127</v>
      </c>
      <c r="D32" s="196" t="s">
        <v>180</v>
      </c>
      <c r="E32" s="259">
        <f>'Прил №7'!G131</f>
        <v>0</v>
      </c>
    </row>
    <row r="33" spans="1:8" s="185" customFormat="1" ht="30" x14ac:dyDescent="0.2">
      <c r="A33" s="195" t="s">
        <v>129</v>
      </c>
      <c r="B33" s="251" t="s">
        <v>226</v>
      </c>
      <c r="C33" s="196" t="s">
        <v>127</v>
      </c>
      <c r="D33" s="196" t="s">
        <v>167</v>
      </c>
      <c r="E33" s="259">
        <f>'Прил №7'!G137</f>
        <v>0</v>
      </c>
    </row>
    <row r="34" spans="1:8" s="185" customFormat="1" ht="45" x14ac:dyDescent="0.2">
      <c r="A34" s="195" t="s">
        <v>90</v>
      </c>
      <c r="B34" s="245" t="s">
        <v>226</v>
      </c>
      <c r="C34" s="196" t="s">
        <v>3</v>
      </c>
      <c r="D34" s="196" t="s">
        <v>180</v>
      </c>
      <c r="E34" s="247">
        <f>'Прил №7'!G138</f>
        <v>154.88999999999999</v>
      </c>
      <c r="F34" s="194"/>
      <c r="G34" s="194"/>
      <c r="H34" s="194"/>
    </row>
    <row r="35" spans="1:8" s="185" customFormat="1" ht="15" x14ac:dyDescent="0.2">
      <c r="A35" s="195" t="s">
        <v>91</v>
      </c>
      <c r="B35" s="245" t="s">
        <v>226</v>
      </c>
      <c r="C35" s="196" t="s">
        <v>3</v>
      </c>
      <c r="D35" s="196" t="s">
        <v>186</v>
      </c>
      <c r="E35" s="247">
        <f>'Прил №7'!G139</f>
        <v>154.88999999999999</v>
      </c>
    </row>
    <row r="36" spans="1:8" x14ac:dyDescent="0.2">
      <c r="B36" s="169"/>
    </row>
    <row r="37" spans="1:8" x14ac:dyDescent="0.2">
      <c r="B37" s="170"/>
    </row>
    <row r="38" spans="1:8" x14ac:dyDescent="0.2">
      <c r="B38" s="166"/>
    </row>
    <row r="39" spans="1:8" x14ac:dyDescent="0.2">
      <c r="B39" s="166"/>
    </row>
    <row r="40" spans="1:8" x14ac:dyDescent="0.2">
      <c r="B40" s="166"/>
    </row>
    <row r="41" spans="1:8" x14ac:dyDescent="0.2">
      <c r="B41" s="166"/>
    </row>
    <row r="42" spans="1:8" x14ac:dyDescent="0.2">
      <c r="B42" s="166"/>
    </row>
  </sheetData>
  <autoFilter ref="A1:E43"/>
  <mergeCells count="8">
    <mergeCell ref="A9:E9"/>
    <mergeCell ref="A10:E10"/>
    <mergeCell ref="A7:E8"/>
    <mergeCell ref="A2:E2"/>
    <mergeCell ref="A3:E3"/>
    <mergeCell ref="A4:E4"/>
    <mergeCell ref="A5:E5"/>
    <mergeCell ref="A6:E6"/>
  </mergeCells>
  <pageMargins left="0.59" right="0.19" top="0.28000000000000003" bottom="0.39" header="0.17" footer="0.17"/>
  <pageSetup paperSize="9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2:M153"/>
  <sheetViews>
    <sheetView workbookViewId="0">
      <selection activeCell="A5" sqref="A5:G5"/>
    </sheetView>
  </sheetViews>
  <sheetFormatPr defaultRowHeight="12.75" x14ac:dyDescent="0.2"/>
  <cols>
    <col min="1" max="1" width="46.5703125" style="135" bestFit="1" customWidth="1"/>
    <col min="2" max="2" width="5.85546875" style="126" bestFit="1" customWidth="1"/>
    <col min="3" max="3" width="5" style="126" bestFit="1" customWidth="1"/>
    <col min="4" max="4" width="4.42578125" style="126" bestFit="1" customWidth="1"/>
    <col min="5" max="5" width="16.140625" style="126" customWidth="1"/>
    <col min="6" max="6" width="4.5703125" style="126" bestFit="1" customWidth="1"/>
    <col min="7" max="7" width="14.85546875" style="190" customWidth="1"/>
    <col min="8" max="8" width="11.85546875" style="126" customWidth="1"/>
    <col min="9" max="9" width="10.5703125" style="126" bestFit="1" customWidth="1"/>
    <col min="10" max="16384" width="9.140625" style="126"/>
  </cols>
  <sheetData>
    <row r="2" spans="1:13" ht="15" x14ac:dyDescent="0.2">
      <c r="A2" s="208"/>
      <c r="B2" s="207"/>
      <c r="C2" s="312" t="s">
        <v>287</v>
      </c>
      <c r="D2" s="312"/>
      <c r="E2" s="312"/>
      <c r="F2" s="312"/>
      <c r="G2" s="312"/>
    </row>
    <row r="3" spans="1:13" ht="14.25" x14ac:dyDescent="0.2">
      <c r="A3" s="312" t="s">
        <v>251</v>
      </c>
      <c r="B3" s="312"/>
      <c r="C3" s="312"/>
      <c r="D3" s="312"/>
      <c r="E3" s="312"/>
      <c r="F3" s="312"/>
      <c r="G3" s="312"/>
    </row>
    <row r="4" spans="1:13" ht="36" customHeight="1" x14ac:dyDescent="0.2">
      <c r="A4" s="313" t="s">
        <v>341</v>
      </c>
      <c r="B4" s="313"/>
      <c r="C4" s="313"/>
      <c r="D4" s="313"/>
      <c r="E4" s="313"/>
      <c r="F4" s="313"/>
      <c r="G4" s="313"/>
    </row>
    <row r="5" spans="1:13" ht="15" x14ac:dyDescent="0.2">
      <c r="A5" s="314" t="s">
        <v>386</v>
      </c>
      <c r="B5" s="314"/>
      <c r="C5" s="314"/>
      <c r="D5" s="314"/>
      <c r="E5" s="314"/>
      <c r="F5" s="314"/>
      <c r="G5" s="314"/>
    </row>
    <row r="6" spans="1:13" ht="6.75" customHeight="1" x14ac:dyDescent="0.2">
      <c r="A6" s="208"/>
      <c r="B6" s="207"/>
      <c r="C6" s="207"/>
      <c r="D6" s="207"/>
      <c r="E6" s="207"/>
      <c r="F6" s="207"/>
      <c r="G6" s="189"/>
    </row>
    <row r="7" spans="1:13" x14ac:dyDescent="0.2">
      <c r="A7" s="310" t="s">
        <v>335</v>
      </c>
      <c r="B7" s="310"/>
      <c r="C7" s="310"/>
      <c r="D7" s="310"/>
      <c r="E7" s="310"/>
      <c r="F7" s="310"/>
      <c r="G7" s="310"/>
    </row>
    <row r="8" spans="1:13" x14ac:dyDescent="0.2">
      <c r="A8" s="310"/>
      <c r="B8" s="310"/>
      <c r="C8" s="310"/>
      <c r="D8" s="310"/>
      <c r="E8" s="310"/>
      <c r="F8" s="310"/>
      <c r="G8" s="310"/>
    </row>
    <row r="9" spans="1:13" ht="5.25" customHeight="1" x14ac:dyDescent="0.2">
      <c r="A9" s="310"/>
      <c r="B9" s="310"/>
      <c r="C9" s="310"/>
      <c r="D9" s="310"/>
      <c r="E9" s="310"/>
      <c r="F9" s="310"/>
      <c r="G9" s="310"/>
    </row>
    <row r="10" spans="1:13" ht="13.5" thickBot="1" x14ac:dyDescent="0.25">
      <c r="A10" s="127"/>
      <c r="B10" s="129"/>
      <c r="C10" s="130"/>
      <c r="D10" s="129"/>
      <c r="E10" s="129"/>
      <c r="F10" s="129"/>
      <c r="G10" s="190" t="s">
        <v>174</v>
      </c>
    </row>
    <row r="11" spans="1:13" x14ac:dyDescent="0.2">
      <c r="A11" s="209" t="s">
        <v>175</v>
      </c>
      <c r="B11" s="133" t="s">
        <v>126</v>
      </c>
      <c r="C11" s="133" t="s">
        <v>165</v>
      </c>
      <c r="D11" s="133" t="s">
        <v>176</v>
      </c>
      <c r="E11" s="133" t="s">
        <v>177</v>
      </c>
      <c r="F11" s="133" t="s">
        <v>178</v>
      </c>
      <c r="G11" s="213" t="s">
        <v>179</v>
      </c>
      <c r="H11" s="135"/>
      <c r="J11" s="136"/>
    </row>
    <row r="12" spans="1:13" ht="31.5" x14ac:dyDescent="0.2">
      <c r="A12" s="137" t="s">
        <v>227</v>
      </c>
      <c r="B12" s="186">
        <v>727</v>
      </c>
      <c r="C12" s="138"/>
      <c r="D12" s="139"/>
      <c r="E12" s="139"/>
      <c r="F12" s="139"/>
      <c r="G12" s="214">
        <f>G13+G57+G74+G84+G109+G138+G131+G66+G105</f>
        <v>25069.4</v>
      </c>
      <c r="H12" s="128"/>
      <c r="J12" s="140"/>
      <c r="K12" s="140"/>
      <c r="L12" s="281"/>
      <c r="M12" s="281"/>
    </row>
    <row r="13" spans="1:13" ht="15.75" x14ac:dyDescent="0.2">
      <c r="A13" s="210" t="s">
        <v>166</v>
      </c>
      <c r="B13" s="176" t="s">
        <v>226</v>
      </c>
      <c r="C13" s="153" t="s">
        <v>167</v>
      </c>
      <c r="D13" s="153" t="s">
        <v>180</v>
      </c>
      <c r="E13" s="153" t="s">
        <v>254</v>
      </c>
      <c r="F13" s="153" t="s">
        <v>181</v>
      </c>
      <c r="G13" s="215">
        <f>G14+G22+G29+G46+G51</f>
        <v>11061.81</v>
      </c>
      <c r="H13" s="128"/>
      <c r="J13" s="140"/>
      <c r="K13" s="140"/>
      <c r="L13" s="140"/>
    </row>
    <row r="14" spans="1:13" ht="18.75" customHeight="1" x14ac:dyDescent="0.2">
      <c r="A14" s="147" t="s">
        <v>182</v>
      </c>
      <c r="B14" s="164" t="s">
        <v>226</v>
      </c>
      <c r="C14" s="148" t="s">
        <v>167</v>
      </c>
      <c r="D14" s="148" t="s">
        <v>183</v>
      </c>
      <c r="E14" s="148" t="s">
        <v>254</v>
      </c>
      <c r="F14" s="148" t="s">
        <v>181</v>
      </c>
      <c r="G14" s="216">
        <f>G15</f>
        <v>1474.91</v>
      </c>
      <c r="H14" s="128"/>
      <c r="J14" s="140"/>
      <c r="K14" s="140"/>
      <c r="L14" s="140"/>
    </row>
    <row r="15" spans="1:13" ht="36.75" customHeight="1" x14ac:dyDescent="0.2">
      <c r="A15" s="177" t="s">
        <v>46</v>
      </c>
      <c r="B15" s="180" t="s">
        <v>226</v>
      </c>
      <c r="C15" s="158" t="s">
        <v>167</v>
      </c>
      <c r="D15" s="158" t="s">
        <v>183</v>
      </c>
      <c r="E15" s="158" t="s">
        <v>255</v>
      </c>
      <c r="F15" s="158" t="s">
        <v>181</v>
      </c>
      <c r="G15" s="217">
        <f>G16</f>
        <v>1474.91</v>
      </c>
      <c r="H15" s="128"/>
      <c r="J15" s="140"/>
      <c r="K15" s="140"/>
      <c r="L15" s="140"/>
    </row>
    <row r="16" spans="1:13" ht="42" customHeight="1" x14ac:dyDescent="0.2">
      <c r="A16" s="181" t="s">
        <v>11</v>
      </c>
      <c r="B16" s="183" t="s">
        <v>226</v>
      </c>
      <c r="C16" s="182" t="s">
        <v>167</v>
      </c>
      <c r="D16" s="182" t="s">
        <v>183</v>
      </c>
      <c r="E16" s="182" t="s">
        <v>256</v>
      </c>
      <c r="F16" s="182" t="s">
        <v>181</v>
      </c>
      <c r="G16" s="218">
        <f>G17</f>
        <v>1474.91</v>
      </c>
      <c r="H16" s="128"/>
      <c r="J16" s="140"/>
      <c r="K16" s="140"/>
      <c r="L16" s="140"/>
    </row>
    <row r="17" spans="1:12" ht="24" customHeight="1" x14ac:dyDescent="0.2">
      <c r="A17" s="144" t="s">
        <v>13</v>
      </c>
      <c r="B17" s="161" t="s">
        <v>226</v>
      </c>
      <c r="C17" s="145" t="s">
        <v>167</v>
      </c>
      <c r="D17" s="145" t="s">
        <v>183</v>
      </c>
      <c r="E17" s="145" t="s">
        <v>257</v>
      </c>
      <c r="F17" s="145" t="s">
        <v>181</v>
      </c>
      <c r="G17" s="219">
        <f>G18</f>
        <v>1474.91</v>
      </c>
      <c r="H17" s="128"/>
      <c r="J17" s="140"/>
      <c r="K17" s="140"/>
      <c r="L17" s="140"/>
    </row>
    <row r="18" spans="1:12" s="188" customFormat="1" ht="29.25" customHeight="1" x14ac:dyDescent="0.2">
      <c r="A18" s="141" t="s">
        <v>351</v>
      </c>
      <c r="B18" s="187" t="s">
        <v>226</v>
      </c>
      <c r="C18" s="146" t="s">
        <v>167</v>
      </c>
      <c r="D18" s="146" t="s">
        <v>183</v>
      </c>
      <c r="E18" s="146" t="s">
        <v>258</v>
      </c>
      <c r="F18" s="146" t="s">
        <v>181</v>
      </c>
      <c r="G18" s="220">
        <f>SUM(G19:G21)</f>
        <v>1474.91</v>
      </c>
    </row>
    <row r="19" spans="1:12" ht="26.25" customHeight="1" x14ac:dyDescent="0.2">
      <c r="A19" s="142" t="s">
        <v>279</v>
      </c>
      <c r="B19" s="163" t="s">
        <v>226</v>
      </c>
      <c r="C19" s="143" t="s">
        <v>167</v>
      </c>
      <c r="D19" s="143" t="s">
        <v>183</v>
      </c>
      <c r="E19" s="143" t="s">
        <v>258</v>
      </c>
      <c r="F19" s="143" t="s">
        <v>215</v>
      </c>
      <c r="G19" s="221">
        <v>1132.8</v>
      </c>
      <c r="H19" s="267"/>
    </row>
    <row r="20" spans="1:12" ht="26.25" customHeight="1" x14ac:dyDescent="0.2">
      <c r="A20" s="142" t="s">
        <v>281</v>
      </c>
      <c r="B20" s="163" t="s">
        <v>226</v>
      </c>
      <c r="C20" s="143" t="s">
        <v>167</v>
      </c>
      <c r="D20" s="143" t="s">
        <v>183</v>
      </c>
      <c r="E20" s="143" t="s">
        <v>258</v>
      </c>
      <c r="F20" s="143" t="s">
        <v>216</v>
      </c>
      <c r="G20" s="221">
        <v>0</v>
      </c>
      <c r="H20" s="267"/>
    </row>
    <row r="21" spans="1:12" ht="26.25" customHeight="1" x14ac:dyDescent="0.2">
      <c r="A21" s="142" t="s">
        <v>289</v>
      </c>
      <c r="B21" s="163" t="s">
        <v>226</v>
      </c>
      <c r="C21" s="143" t="s">
        <v>167</v>
      </c>
      <c r="D21" s="143" t="s">
        <v>183</v>
      </c>
      <c r="E21" s="143" t="s">
        <v>258</v>
      </c>
      <c r="F21" s="143" t="s">
        <v>277</v>
      </c>
      <c r="G21" s="221">
        <v>342.11</v>
      </c>
      <c r="H21" s="267"/>
    </row>
    <row r="22" spans="1:12" ht="31.5" hidden="1" customHeight="1" x14ac:dyDescent="0.2">
      <c r="A22" s="147" t="s">
        <v>23</v>
      </c>
      <c r="B22" s="164" t="s">
        <v>226</v>
      </c>
      <c r="C22" s="148" t="s">
        <v>167</v>
      </c>
      <c r="D22" s="148" t="s">
        <v>186</v>
      </c>
      <c r="E22" s="148" t="s">
        <v>254</v>
      </c>
      <c r="F22" s="148" t="s">
        <v>181</v>
      </c>
      <c r="G22" s="216">
        <f>G23</f>
        <v>0</v>
      </c>
    </row>
    <row r="23" spans="1:12" ht="30" hidden="1" customHeight="1" x14ac:dyDescent="0.2">
      <c r="A23" s="177" t="s">
        <v>46</v>
      </c>
      <c r="B23" s="180" t="s">
        <v>226</v>
      </c>
      <c r="C23" s="158" t="s">
        <v>167</v>
      </c>
      <c r="D23" s="158" t="s">
        <v>186</v>
      </c>
      <c r="E23" s="158" t="s">
        <v>255</v>
      </c>
      <c r="F23" s="158" t="s">
        <v>181</v>
      </c>
      <c r="G23" s="217">
        <f>G24</f>
        <v>0</v>
      </c>
    </row>
    <row r="24" spans="1:12" ht="28.5" hidden="1" customHeight="1" x14ac:dyDescent="0.2">
      <c r="A24" s="181" t="s">
        <v>11</v>
      </c>
      <c r="B24" s="183" t="s">
        <v>226</v>
      </c>
      <c r="C24" s="182" t="s">
        <v>167</v>
      </c>
      <c r="D24" s="182" t="s">
        <v>186</v>
      </c>
      <c r="E24" s="182" t="s">
        <v>256</v>
      </c>
      <c r="F24" s="182" t="s">
        <v>181</v>
      </c>
      <c r="G24" s="218">
        <v>0</v>
      </c>
    </row>
    <row r="25" spans="1:12" ht="24.75" hidden="1" customHeight="1" x14ac:dyDescent="0.2">
      <c r="A25" s="144" t="s">
        <v>13</v>
      </c>
      <c r="B25" s="161" t="s">
        <v>226</v>
      </c>
      <c r="C25" s="145" t="s">
        <v>167</v>
      </c>
      <c r="D25" s="145" t="s">
        <v>186</v>
      </c>
      <c r="E25" s="145" t="s">
        <v>257</v>
      </c>
      <c r="F25" s="145" t="s">
        <v>181</v>
      </c>
      <c r="G25" s="219">
        <f>G26</f>
        <v>0</v>
      </c>
    </row>
    <row r="26" spans="1:12" s="171" customFormat="1" ht="36.75" hidden="1" customHeight="1" x14ac:dyDescent="0.2">
      <c r="A26" s="141" t="s">
        <v>284</v>
      </c>
      <c r="B26" s="187" t="s">
        <v>226</v>
      </c>
      <c r="C26" s="146" t="s">
        <v>167</v>
      </c>
      <c r="D26" s="146" t="s">
        <v>186</v>
      </c>
      <c r="E26" s="146" t="s">
        <v>258</v>
      </c>
      <c r="F26" s="146" t="s">
        <v>181</v>
      </c>
      <c r="G26" s="222">
        <f>G27+G28</f>
        <v>0</v>
      </c>
    </row>
    <row r="27" spans="1:12" s="128" customFormat="1" ht="27.75" hidden="1" customHeight="1" x14ac:dyDescent="0.2">
      <c r="A27" s="142" t="s">
        <v>279</v>
      </c>
      <c r="B27" s="163" t="s">
        <v>226</v>
      </c>
      <c r="C27" s="143" t="s">
        <v>167</v>
      </c>
      <c r="D27" s="143" t="s">
        <v>186</v>
      </c>
      <c r="E27" s="143" t="s">
        <v>258</v>
      </c>
      <c r="F27" s="143" t="s">
        <v>215</v>
      </c>
      <c r="G27" s="221"/>
    </row>
    <row r="28" spans="1:12" ht="42.75" hidden="1" customHeight="1" x14ac:dyDescent="0.2">
      <c r="A28" s="142" t="s">
        <v>289</v>
      </c>
      <c r="B28" s="163" t="s">
        <v>226</v>
      </c>
      <c r="C28" s="143" t="s">
        <v>167</v>
      </c>
      <c r="D28" s="143" t="s">
        <v>186</v>
      </c>
      <c r="E28" s="143" t="s">
        <v>258</v>
      </c>
      <c r="F28" s="143" t="s">
        <v>277</v>
      </c>
      <c r="G28" s="221"/>
    </row>
    <row r="29" spans="1:12" ht="71.25" x14ac:dyDescent="0.2">
      <c r="A29" s="147" t="s">
        <v>4</v>
      </c>
      <c r="B29" s="164" t="s">
        <v>226</v>
      </c>
      <c r="C29" s="148" t="s">
        <v>167</v>
      </c>
      <c r="D29" s="148" t="s">
        <v>168</v>
      </c>
      <c r="E29" s="148" t="s">
        <v>254</v>
      </c>
      <c r="F29" s="148" t="s">
        <v>181</v>
      </c>
      <c r="G29" s="216">
        <f>G30+G43</f>
        <v>9227.31</v>
      </c>
    </row>
    <row r="30" spans="1:12" ht="30" x14ac:dyDescent="0.2">
      <c r="A30" s="177" t="s">
        <v>46</v>
      </c>
      <c r="B30" s="180" t="s">
        <v>226</v>
      </c>
      <c r="C30" s="158" t="s">
        <v>167</v>
      </c>
      <c r="D30" s="158" t="s">
        <v>168</v>
      </c>
      <c r="E30" s="158" t="s">
        <v>255</v>
      </c>
      <c r="F30" s="158" t="s">
        <v>181</v>
      </c>
      <c r="G30" s="217">
        <f>G31</f>
        <v>9226.61</v>
      </c>
    </row>
    <row r="31" spans="1:12" ht="45" x14ac:dyDescent="0.2">
      <c r="A31" s="181" t="s">
        <v>11</v>
      </c>
      <c r="B31" s="183" t="s">
        <v>226</v>
      </c>
      <c r="C31" s="182" t="s">
        <v>167</v>
      </c>
      <c r="D31" s="182" t="s">
        <v>168</v>
      </c>
      <c r="E31" s="182" t="s">
        <v>256</v>
      </c>
      <c r="F31" s="182" t="s">
        <v>181</v>
      </c>
      <c r="G31" s="218">
        <f>G33</f>
        <v>9226.61</v>
      </c>
    </row>
    <row r="32" spans="1:12" ht="25.5" x14ac:dyDescent="0.2">
      <c r="A32" s="144" t="s">
        <v>13</v>
      </c>
      <c r="B32" s="161" t="s">
        <v>226</v>
      </c>
      <c r="C32" s="145" t="s">
        <v>167</v>
      </c>
      <c r="D32" s="145" t="s">
        <v>168</v>
      </c>
      <c r="E32" s="145" t="s">
        <v>257</v>
      </c>
      <c r="F32" s="145" t="s">
        <v>181</v>
      </c>
      <c r="G32" s="223">
        <f>G33</f>
        <v>9226.61</v>
      </c>
    </row>
    <row r="33" spans="1:13" s="188" customFormat="1" ht="27" x14ac:dyDescent="0.25">
      <c r="A33" s="211" t="s">
        <v>351</v>
      </c>
      <c r="B33" s="187" t="s">
        <v>226</v>
      </c>
      <c r="C33" s="146" t="s">
        <v>167</v>
      </c>
      <c r="D33" s="146" t="s">
        <v>168</v>
      </c>
      <c r="E33" s="146" t="s">
        <v>258</v>
      </c>
      <c r="F33" s="146" t="s">
        <v>181</v>
      </c>
      <c r="G33" s="220">
        <f>SUM(G34:G42)</f>
        <v>9226.61</v>
      </c>
      <c r="I33" s="282"/>
    </row>
    <row r="34" spans="1:13" ht="25.5" x14ac:dyDescent="0.2">
      <c r="A34" s="142" t="s">
        <v>279</v>
      </c>
      <c r="B34" s="163" t="s">
        <v>226</v>
      </c>
      <c r="C34" s="143" t="s">
        <v>167</v>
      </c>
      <c r="D34" s="143" t="s">
        <v>168</v>
      </c>
      <c r="E34" s="143" t="s">
        <v>258</v>
      </c>
      <c r="F34" s="143" t="s">
        <v>215</v>
      </c>
      <c r="G34" s="221">
        <v>6047.42</v>
      </c>
      <c r="H34" s="267"/>
      <c r="I34" s="279"/>
    </row>
    <row r="35" spans="1:13" ht="38.25" x14ac:dyDescent="0.2">
      <c r="A35" s="142" t="s">
        <v>281</v>
      </c>
      <c r="B35" s="163" t="s">
        <v>226</v>
      </c>
      <c r="C35" s="143" t="s">
        <v>167</v>
      </c>
      <c r="D35" s="143" t="s">
        <v>168</v>
      </c>
      <c r="E35" s="143" t="s">
        <v>258</v>
      </c>
      <c r="F35" s="143" t="s">
        <v>216</v>
      </c>
      <c r="G35" s="224">
        <v>0</v>
      </c>
      <c r="H35" s="131"/>
      <c r="I35" s="279"/>
    </row>
    <row r="36" spans="1:13" ht="42.75" customHeight="1" x14ac:dyDescent="0.2">
      <c r="A36" s="142" t="s">
        <v>289</v>
      </c>
      <c r="B36" s="163" t="s">
        <v>226</v>
      </c>
      <c r="C36" s="143" t="s">
        <v>167</v>
      </c>
      <c r="D36" s="143" t="s">
        <v>168</v>
      </c>
      <c r="E36" s="143" t="s">
        <v>258</v>
      </c>
      <c r="F36" s="143" t="s">
        <v>277</v>
      </c>
      <c r="G36" s="221">
        <v>1672</v>
      </c>
      <c r="H36" s="267"/>
      <c r="I36" s="279"/>
      <c r="M36" s="193"/>
    </row>
    <row r="37" spans="1:13" ht="25.5" hidden="1" x14ac:dyDescent="0.2">
      <c r="A37" s="142" t="s">
        <v>282</v>
      </c>
      <c r="B37" s="163" t="s">
        <v>226</v>
      </c>
      <c r="C37" s="143" t="s">
        <v>167</v>
      </c>
      <c r="D37" s="143" t="s">
        <v>168</v>
      </c>
      <c r="E37" s="143" t="s">
        <v>258</v>
      </c>
      <c r="F37" s="143" t="s">
        <v>217</v>
      </c>
      <c r="G37" s="224">
        <v>0</v>
      </c>
      <c r="H37" s="131"/>
      <c r="I37" s="279"/>
    </row>
    <row r="38" spans="1:13" ht="25.5" x14ac:dyDescent="0.2">
      <c r="A38" s="142" t="s">
        <v>218</v>
      </c>
      <c r="B38" s="163" t="s">
        <v>226</v>
      </c>
      <c r="C38" s="143" t="s">
        <v>167</v>
      </c>
      <c r="D38" s="143" t="s">
        <v>168</v>
      </c>
      <c r="E38" s="143" t="s">
        <v>258</v>
      </c>
      <c r="F38" s="143" t="s">
        <v>219</v>
      </c>
      <c r="G38" s="224">
        <v>1088.69</v>
      </c>
      <c r="H38" s="267"/>
      <c r="I38" s="279"/>
    </row>
    <row r="39" spans="1:13" x14ac:dyDescent="0.2">
      <c r="A39" s="142" t="s">
        <v>343</v>
      </c>
      <c r="B39" s="163" t="s">
        <v>226</v>
      </c>
      <c r="C39" s="143" t="s">
        <v>167</v>
      </c>
      <c r="D39" s="143" t="s">
        <v>168</v>
      </c>
      <c r="E39" s="143" t="s">
        <v>258</v>
      </c>
      <c r="F39" s="143" t="s">
        <v>342</v>
      </c>
      <c r="G39" s="224">
        <v>243.23</v>
      </c>
      <c r="H39" s="267"/>
      <c r="I39" s="279"/>
    </row>
    <row r="40" spans="1:13" ht="25.5" x14ac:dyDescent="0.2">
      <c r="A40" s="142" t="s">
        <v>293</v>
      </c>
      <c r="B40" s="163" t="s">
        <v>226</v>
      </c>
      <c r="C40" s="143" t="s">
        <v>167</v>
      </c>
      <c r="D40" s="143" t="s">
        <v>168</v>
      </c>
      <c r="E40" s="143" t="s">
        <v>258</v>
      </c>
      <c r="F40" s="143" t="s">
        <v>290</v>
      </c>
      <c r="G40" s="224">
        <v>171.84</v>
      </c>
      <c r="H40" s="267"/>
    </row>
    <row r="41" spans="1:13" x14ac:dyDescent="0.2">
      <c r="A41" s="142" t="s">
        <v>283</v>
      </c>
      <c r="B41" s="163" t="s">
        <v>226</v>
      </c>
      <c r="C41" s="143" t="s">
        <v>167</v>
      </c>
      <c r="D41" s="143" t="s">
        <v>168</v>
      </c>
      <c r="E41" s="143" t="s">
        <v>258</v>
      </c>
      <c r="F41" s="143" t="s">
        <v>220</v>
      </c>
      <c r="G41" s="224">
        <v>0</v>
      </c>
    </row>
    <row r="42" spans="1:13" x14ac:dyDescent="0.2">
      <c r="A42" s="142" t="s">
        <v>292</v>
      </c>
      <c r="B42" s="163" t="s">
        <v>226</v>
      </c>
      <c r="C42" s="143" t="s">
        <v>167</v>
      </c>
      <c r="D42" s="143" t="s">
        <v>168</v>
      </c>
      <c r="E42" s="143" t="s">
        <v>258</v>
      </c>
      <c r="F42" s="143" t="s">
        <v>291</v>
      </c>
      <c r="G42" s="224">
        <v>3.43</v>
      </c>
      <c r="H42" s="267"/>
    </row>
    <row r="43" spans="1:13" ht="45" x14ac:dyDescent="0.2">
      <c r="A43" s="205" t="s">
        <v>15</v>
      </c>
      <c r="B43" s="212" t="s">
        <v>226</v>
      </c>
      <c r="C43" s="206" t="s">
        <v>167</v>
      </c>
      <c r="D43" s="206" t="s">
        <v>168</v>
      </c>
      <c r="E43" s="206" t="s">
        <v>267</v>
      </c>
      <c r="F43" s="206" t="s">
        <v>181</v>
      </c>
      <c r="G43" s="225">
        <f>G44</f>
        <v>0.7</v>
      </c>
    </row>
    <row r="44" spans="1:13" ht="89.25" x14ac:dyDescent="0.2">
      <c r="A44" s="144" t="s">
        <v>352</v>
      </c>
      <c r="B44" s="161" t="s">
        <v>226</v>
      </c>
      <c r="C44" s="145" t="s">
        <v>167</v>
      </c>
      <c r="D44" s="145" t="s">
        <v>168</v>
      </c>
      <c r="E44" s="145" t="s">
        <v>268</v>
      </c>
      <c r="F44" s="145" t="s">
        <v>181</v>
      </c>
      <c r="G44" s="219">
        <f>G45</f>
        <v>0.7</v>
      </c>
    </row>
    <row r="45" spans="1:13" ht="25.5" x14ac:dyDescent="0.2">
      <c r="A45" s="142" t="s">
        <v>218</v>
      </c>
      <c r="B45" s="163" t="s">
        <v>226</v>
      </c>
      <c r="C45" s="143" t="s">
        <v>167</v>
      </c>
      <c r="D45" s="143" t="s">
        <v>168</v>
      </c>
      <c r="E45" s="143" t="s">
        <v>268</v>
      </c>
      <c r="F45" s="143" t="s">
        <v>219</v>
      </c>
      <c r="G45" s="224">
        <v>0.7</v>
      </c>
      <c r="H45" s="267"/>
    </row>
    <row r="46" spans="1:13" ht="18.75" customHeight="1" x14ac:dyDescent="0.2">
      <c r="A46" s="144" t="s">
        <v>294</v>
      </c>
      <c r="B46" s="161" t="s">
        <v>226</v>
      </c>
      <c r="C46" s="145" t="s">
        <v>167</v>
      </c>
      <c r="D46" s="145" t="s">
        <v>295</v>
      </c>
      <c r="E46" s="145" t="s">
        <v>254</v>
      </c>
      <c r="F46" s="145" t="s">
        <v>181</v>
      </c>
      <c r="G46" s="258">
        <f>G47</f>
        <v>200</v>
      </c>
    </row>
    <row r="47" spans="1:13" ht="25.5" x14ac:dyDescent="0.2">
      <c r="A47" s="144" t="s">
        <v>46</v>
      </c>
      <c r="B47" s="161" t="s">
        <v>226</v>
      </c>
      <c r="C47" s="145" t="s">
        <v>167</v>
      </c>
      <c r="D47" s="145" t="s">
        <v>295</v>
      </c>
      <c r="E47" s="145" t="s">
        <v>255</v>
      </c>
      <c r="F47" s="145" t="s">
        <v>181</v>
      </c>
      <c r="G47" s="258">
        <f>G50</f>
        <v>200</v>
      </c>
    </row>
    <row r="48" spans="1:13" x14ac:dyDescent="0.2">
      <c r="A48" s="144" t="s">
        <v>345</v>
      </c>
      <c r="B48" s="161" t="s">
        <v>226</v>
      </c>
      <c r="C48" s="145" t="s">
        <v>167</v>
      </c>
      <c r="D48" s="145" t="s">
        <v>295</v>
      </c>
      <c r="E48" s="145" t="s">
        <v>296</v>
      </c>
      <c r="F48" s="145" t="s">
        <v>181</v>
      </c>
      <c r="G48" s="258">
        <f>G49</f>
        <v>200</v>
      </c>
    </row>
    <row r="49" spans="1:8" x14ac:dyDescent="0.2">
      <c r="A49" s="144" t="s">
        <v>346</v>
      </c>
      <c r="B49" s="161" t="s">
        <v>226</v>
      </c>
      <c r="C49" s="145" t="s">
        <v>167</v>
      </c>
      <c r="D49" s="145" t="s">
        <v>295</v>
      </c>
      <c r="E49" s="145" t="s">
        <v>296</v>
      </c>
      <c r="F49" s="145" t="s">
        <v>347</v>
      </c>
      <c r="G49" s="258">
        <f>G50</f>
        <v>200</v>
      </c>
    </row>
    <row r="50" spans="1:8" x14ac:dyDescent="0.2">
      <c r="A50" s="142" t="s">
        <v>338</v>
      </c>
      <c r="B50" s="163" t="s">
        <v>226</v>
      </c>
      <c r="C50" s="143" t="s">
        <v>167</v>
      </c>
      <c r="D50" s="143" t="s">
        <v>295</v>
      </c>
      <c r="E50" s="143" t="s">
        <v>296</v>
      </c>
      <c r="F50" s="143" t="s">
        <v>334</v>
      </c>
      <c r="G50" s="224">
        <v>200</v>
      </c>
      <c r="H50" s="267"/>
    </row>
    <row r="51" spans="1:8" ht="14.25" x14ac:dyDescent="0.2">
      <c r="A51" s="147" t="s">
        <v>185</v>
      </c>
      <c r="B51" s="164" t="s">
        <v>226</v>
      </c>
      <c r="C51" s="148" t="s">
        <v>167</v>
      </c>
      <c r="D51" s="148" t="s">
        <v>173</v>
      </c>
      <c r="E51" s="148" t="s">
        <v>254</v>
      </c>
      <c r="F51" s="148" t="s">
        <v>181</v>
      </c>
      <c r="G51" s="216">
        <f>G53</f>
        <v>159.59</v>
      </c>
    </row>
    <row r="52" spans="1:8" ht="30" x14ac:dyDescent="0.2">
      <c r="A52" s="177" t="s">
        <v>46</v>
      </c>
      <c r="B52" s="180" t="s">
        <v>226</v>
      </c>
      <c r="C52" s="158" t="s">
        <v>167</v>
      </c>
      <c r="D52" s="158" t="s">
        <v>173</v>
      </c>
      <c r="E52" s="158" t="s">
        <v>255</v>
      </c>
      <c r="F52" s="158" t="s">
        <v>181</v>
      </c>
      <c r="G52" s="217">
        <f>G53</f>
        <v>159.59</v>
      </c>
    </row>
    <row r="53" spans="1:8" ht="45" x14ac:dyDescent="0.2">
      <c r="A53" s="181" t="s">
        <v>11</v>
      </c>
      <c r="B53" s="183" t="s">
        <v>226</v>
      </c>
      <c r="C53" s="182" t="s">
        <v>167</v>
      </c>
      <c r="D53" s="182" t="s">
        <v>173</v>
      </c>
      <c r="E53" s="182" t="s">
        <v>256</v>
      </c>
      <c r="F53" s="182" t="s">
        <v>181</v>
      </c>
      <c r="G53" s="218">
        <f>G55</f>
        <v>159.59</v>
      </c>
    </row>
    <row r="54" spans="1:8" ht="25.5" x14ac:dyDescent="0.2">
      <c r="A54" s="144" t="s">
        <v>13</v>
      </c>
      <c r="B54" s="161" t="s">
        <v>226</v>
      </c>
      <c r="C54" s="145" t="s">
        <v>167</v>
      </c>
      <c r="D54" s="145" t="s">
        <v>173</v>
      </c>
      <c r="E54" s="145" t="s">
        <v>257</v>
      </c>
      <c r="F54" s="145" t="s">
        <v>181</v>
      </c>
      <c r="G54" s="192">
        <f>G55</f>
        <v>159.59</v>
      </c>
    </row>
    <row r="55" spans="1:8" s="171" customFormat="1" ht="27" x14ac:dyDescent="0.2">
      <c r="A55" s="141" t="s">
        <v>10</v>
      </c>
      <c r="B55" s="187" t="s">
        <v>226</v>
      </c>
      <c r="C55" s="146" t="s">
        <v>167</v>
      </c>
      <c r="D55" s="146" t="s">
        <v>173</v>
      </c>
      <c r="E55" s="146" t="s">
        <v>259</v>
      </c>
      <c r="F55" s="146" t="s">
        <v>181</v>
      </c>
      <c r="G55" s="222">
        <f>G56</f>
        <v>159.59</v>
      </c>
    </row>
    <row r="56" spans="1:8" x14ac:dyDescent="0.2">
      <c r="A56" s="142" t="s">
        <v>222</v>
      </c>
      <c r="B56" s="163" t="s">
        <v>226</v>
      </c>
      <c r="C56" s="143" t="s">
        <v>167</v>
      </c>
      <c r="D56" s="143" t="s">
        <v>173</v>
      </c>
      <c r="E56" s="143" t="s">
        <v>259</v>
      </c>
      <c r="F56" s="143" t="s">
        <v>221</v>
      </c>
      <c r="G56" s="224">
        <v>159.59</v>
      </c>
      <c r="H56" s="267"/>
    </row>
    <row r="57" spans="1:8" ht="15.75" x14ac:dyDescent="0.2">
      <c r="A57" s="137" t="s">
        <v>192</v>
      </c>
      <c r="B57" s="176" t="s">
        <v>226</v>
      </c>
      <c r="C57" s="153" t="s">
        <v>183</v>
      </c>
      <c r="D57" s="153" t="s">
        <v>180</v>
      </c>
      <c r="E57" s="153" t="s">
        <v>254</v>
      </c>
      <c r="F57" s="153" t="s">
        <v>181</v>
      </c>
      <c r="G57" s="226">
        <f>G58</f>
        <v>137.30000000000001</v>
      </c>
    </row>
    <row r="58" spans="1:8" ht="28.5" x14ac:dyDescent="0.2">
      <c r="A58" s="147" t="s">
        <v>190</v>
      </c>
      <c r="B58" s="164" t="s">
        <v>226</v>
      </c>
      <c r="C58" s="148" t="s">
        <v>183</v>
      </c>
      <c r="D58" s="148" t="s">
        <v>186</v>
      </c>
      <c r="E58" s="148" t="s">
        <v>254</v>
      </c>
      <c r="F58" s="148" t="s">
        <v>181</v>
      </c>
      <c r="G58" s="227">
        <f>G59</f>
        <v>137.30000000000001</v>
      </c>
    </row>
    <row r="59" spans="1:8" ht="30" x14ac:dyDescent="0.2">
      <c r="A59" s="177" t="s">
        <v>46</v>
      </c>
      <c r="B59" s="180" t="s">
        <v>226</v>
      </c>
      <c r="C59" s="158" t="s">
        <v>183</v>
      </c>
      <c r="D59" s="158" t="s">
        <v>186</v>
      </c>
      <c r="E59" s="158" t="s">
        <v>255</v>
      </c>
      <c r="F59" s="158" t="s">
        <v>181</v>
      </c>
      <c r="G59" s="228">
        <f>G60</f>
        <v>137.30000000000001</v>
      </c>
    </row>
    <row r="60" spans="1:8" ht="45" x14ac:dyDescent="0.2">
      <c r="A60" s="181" t="s">
        <v>14</v>
      </c>
      <c r="B60" s="183" t="s">
        <v>226</v>
      </c>
      <c r="C60" s="182" t="s">
        <v>183</v>
      </c>
      <c r="D60" s="182" t="s">
        <v>186</v>
      </c>
      <c r="E60" s="182" t="s">
        <v>260</v>
      </c>
      <c r="F60" s="182" t="s">
        <v>181</v>
      </c>
      <c r="G60" s="229">
        <f>G61</f>
        <v>137.30000000000001</v>
      </c>
    </row>
    <row r="61" spans="1:8" x14ac:dyDescent="0.2">
      <c r="A61" s="144" t="s">
        <v>286</v>
      </c>
      <c r="B61" s="161" t="s">
        <v>226</v>
      </c>
      <c r="C61" s="145" t="s">
        <v>183</v>
      </c>
      <c r="D61" s="145" t="s">
        <v>186</v>
      </c>
      <c r="E61" s="145" t="s">
        <v>285</v>
      </c>
      <c r="F61" s="145" t="s">
        <v>181</v>
      </c>
      <c r="G61" s="223">
        <f>G62</f>
        <v>137.30000000000001</v>
      </c>
    </row>
    <row r="62" spans="1:8" ht="40.5" x14ac:dyDescent="0.2">
      <c r="A62" s="141" t="s">
        <v>191</v>
      </c>
      <c r="B62" s="187" t="s">
        <v>226</v>
      </c>
      <c r="C62" s="146" t="s">
        <v>183</v>
      </c>
      <c r="D62" s="146" t="s">
        <v>186</v>
      </c>
      <c r="E62" s="146" t="s">
        <v>261</v>
      </c>
      <c r="F62" s="146" t="s">
        <v>181</v>
      </c>
      <c r="G62" s="220">
        <f>SUM(G63:G65)</f>
        <v>137.30000000000001</v>
      </c>
    </row>
    <row r="63" spans="1:8" ht="25.5" x14ac:dyDescent="0.2">
      <c r="A63" s="142" t="s">
        <v>279</v>
      </c>
      <c r="B63" s="163" t="s">
        <v>226</v>
      </c>
      <c r="C63" s="143" t="s">
        <v>183</v>
      </c>
      <c r="D63" s="143" t="s">
        <v>186</v>
      </c>
      <c r="E63" s="143" t="s">
        <v>261</v>
      </c>
      <c r="F63" s="143" t="s">
        <v>215</v>
      </c>
      <c r="G63" s="224">
        <v>106</v>
      </c>
      <c r="H63" s="267"/>
    </row>
    <row r="64" spans="1:8" ht="42" customHeight="1" x14ac:dyDescent="0.2">
      <c r="A64" s="142" t="s">
        <v>289</v>
      </c>
      <c r="B64" s="163" t="s">
        <v>226</v>
      </c>
      <c r="C64" s="143" t="s">
        <v>183</v>
      </c>
      <c r="D64" s="143" t="s">
        <v>186</v>
      </c>
      <c r="E64" s="143" t="s">
        <v>261</v>
      </c>
      <c r="F64" s="143" t="s">
        <v>277</v>
      </c>
      <c r="G64" s="224">
        <v>31.3</v>
      </c>
      <c r="H64" s="267"/>
    </row>
    <row r="65" spans="1:8" ht="13.5" customHeight="1" x14ac:dyDescent="0.2">
      <c r="A65" s="142" t="s">
        <v>331</v>
      </c>
      <c r="B65" s="163" t="s">
        <v>226</v>
      </c>
      <c r="C65" s="143" t="s">
        <v>183</v>
      </c>
      <c r="D65" s="143" t="s">
        <v>186</v>
      </c>
      <c r="E65" s="143" t="s">
        <v>261</v>
      </c>
      <c r="F65" s="143" t="s">
        <v>219</v>
      </c>
      <c r="G65" s="224">
        <v>0</v>
      </c>
    </row>
    <row r="66" spans="1:8" ht="30" customHeight="1" x14ac:dyDescent="0.2">
      <c r="A66" s="154" t="s">
        <v>316</v>
      </c>
      <c r="B66" s="273" t="s">
        <v>226</v>
      </c>
      <c r="C66" s="273" t="s">
        <v>186</v>
      </c>
      <c r="D66" s="273" t="s">
        <v>180</v>
      </c>
      <c r="E66" s="273" t="s">
        <v>254</v>
      </c>
      <c r="F66" s="273" t="s">
        <v>181</v>
      </c>
      <c r="G66" s="274">
        <f>G69+G72</f>
        <v>67</v>
      </c>
    </row>
    <row r="67" spans="1:8" ht="17.25" customHeight="1" x14ac:dyDescent="0.2">
      <c r="A67" s="154" t="s">
        <v>317</v>
      </c>
      <c r="B67" s="273" t="s">
        <v>226</v>
      </c>
      <c r="C67" s="273" t="s">
        <v>186</v>
      </c>
      <c r="D67" s="273" t="s">
        <v>302</v>
      </c>
      <c r="E67" s="273" t="s">
        <v>254</v>
      </c>
      <c r="F67" s="273" t="s">
        <v>181</v>
      </c>
      <c r="G67" s="274">
        <f>G70</f>
        <v>52</v>
      </c>
    </row>
    <row r="68" spans="1:8" ht="42" customHeight="1" x14ac:dyDescent="0.2">
      <c r="A68" s="289" t="s">
        <v>344</v>
      </c>
      <c r="B68" s="290" t="s">
        <v>226</v>
      </c>
      <c r="C68" s="290" t="s">
        <v>186</v>
      </c>
      <c r="D68" s="290" t="s">
        <v>302</v>
      </c>
      <c r="E68" s="290" t="s">
        <v>303</v>
      </c>
      <c r="F68" s="290" t="s">
        <v>181</v>
      </c>
      <c r="G68" s="291">
        <f>G69</f>
        <v>52</v>
      </c>
    </row>
    <row r="69" spans="1:8" ht="33" customHeight="1" x14ac:dyDescent="0.2">
      <c r="A69" s="277" t="s">
        <v>300</v>
      </c>
      <c r="B69" s="292" t="s">
        <v>226</v>
      </c>
      <c r="C69" s="292" t="s">
        <v>186</v>
      </c>
      <c r="D69" s="292" t="s">
        <v>302</v>
      </c>
      <c r="E69" s="292" t="s">
        <v>304</v>
      </c>
      <c r="F69" s="292" t="s">
        <v>181</v>
      </c>
      <c r="G69" s="293">
        <f>G70</f>
        <v>52</v>
      </c>
    </row>
    <row r="70" spans="1:8" ht="24.75" customHeight="1" x14ac:dyDescent="0.2">
      <c r="A70" s="278" t="s">
        <v>305</v>
      </c>
      <c r="B70" s="276" t="s">
        <v>226</v>
      </c>
      <c r="C70" s="276" t="s">
        <v>186</v>
      </c>
      <c r="D70" s="276" t="s">
        <v>302</v>
      </c>
      <c r="E70" s="276" t="s">
        <v>301</v>
      </c>
      <c r="F70" s="276" t="s">
        <v>181</v>
      </c>
      <c r="G70" s="224">
        <f>G71</f>
        <v>52</v>
      </c>
    </row>
    <row r="71" spans="1:8" ht="29.25" customHeight="1" x14ac:dyDescent="0.2">
      <c r="A71" s="275" t="s">
        <v>218</v>
      </c>
      <c r="B71" s="276" t="s">
        <v>226</v>
      </c>
      <c r="C71" s="276" t="s">
        <v>186</v>
      </c>
      <c r="D71" s="276" t="s">
        <v>302</v>
      </c>
      <c r="E71" s="276" t="s">
        <v>301</v>
      </c>
      <c r="F71" s="276" t="s">
        <v>219</v>
      </c>
      <c r="G71" s="224">
        <v>52</v>
      </c>
    </row>
    <row r="72" spans="1:8" ht="29.25" customHeight="1" x14ac:dyDescent="0.2">
      <c r="A72" s="301" t="s">
        <v>351</v>
      </c>
      <c r="B72" s="302">
        <v>727</v>
      </c>
      <c r="C72" s="303" t="s">
        <v>186</v>
      </c>
      <c r="D72" s="302">
        <v>14</v>
      </c>
      <c r="E72" s="302" t="s">
        <v>258</v>
      </c>
      <c r="F72" s="303" t="s">
        <v>181</v>
      </c>
      <c r="G72" s="258">
        <f>G73</f>
        <v>15</v>
      </c>
    </row>
    <row r="73" spans="1:8" ht="29.25" customHeight="1" x14ac:dyDescent="0.2">
      <c r="A73" s="299" t="s">
        <v>218</v>
      </c>
      <c r="B73" s="276">
        <v>727</v>
      </c>
      <c r="C73" s="300" t="s">
        <v>186</v>
      </c>
      <c r="D73" s="276">
        <v>14</v>
      </c>
      <c r="E73" s="276" t="s">
        <v>258</v>
      </c>
      <c r="F73" s="276">
        <v>244</v>
      </c>
      <c r="G73" s="224">
        <v>15</v>
      </c>
    </row>
    <row r="74" spans="1:8" ht="15.75" x14ac:dyDescent="0.2">
      <c r="A74" s="172" t="s">
        <v>49</v>
      </c>
      <c r="B74" s="176" t="s">
        <v>226</v>
      </c>
      <c r="C74" s="173" t="s">
        <v>168</v>
      </c>
      <c r="D74" s="173" t="s">
        <v>180</v>
      </c>
      <c r="E74" s="153" t="s">
        <v>254</v>
      </c>
      <c r="F74" s="173" t="s">
        <v>181</v>
      </c>
      <c r="G74" s="230">
        <f>G75+G79</f>
        <v>2782.98</v>
      </c>
    </row>
    <row r="75" spans="1:8" ht="17.25" customHeight="1" x14ac:dyDescent="0.2">
      <c r="A75" s="156" t="s">
        <v>348</v>
      </c>
      <c r="B75" s="164" t="s">
        <v>226</v>
      </c>
      <c r="C75" s="148" t="s">
        <v>168</v>
      </c>
      <c r="D75" s="148" t="s">
        <v>96</v>
      </c>
      <c r="E75" s="148" t="s">
        <v>263</v>
      </c>
      <c r="F75" s="155" t="s">
        <v>181</v>
      </c>
      <c r="G75" s="216">
        <f t="shared" ref="G75:G77" si="0">G76</f>
        <v>1922.98</v>
      </c>
    </row>
    <row r="76" spans="1:8" ht="45" x14ac:dyDescent="0.2">
      <c r="A76" s="178" t="s">
        <v>300</v>
      </c>
      <c r="B76" s="180" t="s">
        <v>226</v>
      </c>
      <c r="C76" s="179" t="s">
        <v>168</v>
      </c>
      <c r="D76" s="179" t="s">
        <v>96</v>
      </c>
      <c r="E76" s="158" t="s">
        <v>264</v>
      </c>
      <c r="F76" s="179" t="s">
        <v>181</v>
      </c>
      <c r="G76" s="231">
        <f>G77</f>
        <v>1922.98</v>
      </c>
    </row>
    <row r="77" spans="1:8" ht="13.5" x14ac:dyDescent="0.2">
      <c r="A77" s="141" t="s">
        <v>349</v>
      </c>
      <c r="B77" s="187" t="s">
        <v>226</v>
      </c>
      <c r="C77" s="151" t="s">
        <v>168</v>
      </c>
      <c r="D77" s="151" t="s">
        <v>96</v>
      </c>
      <c r="E77" s="146" t="s">
        <v>265</v>
      </c>
      <c r="F77" s="151" t="s">
        <v>181</v>
      </c>
      <c r="G77" s="220">
        <f t="shared" si="0"/>
        <v>1922.98</v>
      </c>
    </row>
    <row r="78" spans="1:8" ht="27" customHeight="1" x14ac:dyDescent="0.2">
      <c r="A78" s="142" t="s">
        <v>218</v>
      </c>
      <c r="B78" s="163" t="s">
        <v>226</v>
      </c>
      <c r="C78" s="143" t="s">
        <v>168</v>
      </c>
      <c r="D78" s="143" t="s">
        <v>96</v>
      </c>
      <c r="E78" s="143" t="s">
        <v>265</v>
      </c>
      <c r="F78" s="143" t="s">
        <v>219</v>
      </c>
      <c r="G78" s="224">
        <v>1922.98</v>
      </c>
      <c r="H78" s="267"/>
    </row>
    <row r="79" spans="1:8" ht="36.75" customHeight="1" x14ac:dyDescent="0.2">
      <c r="A79" s="156" t="s">
        <v>48</v>
      </c>
      <c r="B79" s="164" t="s">
        <v>226</v>
      </c>
      <c r="C79" s="148" t="s">
        <v>168</v>
      </c>
      <c r="D79" s="148" t="s">
        <v>184</v>
      </c>
      <c r="E79" s="148" t="s">
        <v>254</v>
      </c>
      <c r="F79" s="155" t="s">
        <v>181</v>
      </c>
      <c r="G79" s="216">
        <f>G80</f>
        <v>860</v>
      </c>
    </row>
    <row r="80" spans="1:8" ht="47.25" customHeight="1" x14ac:dyDescent="0.2">
      <c r="A80" s="147" t="s">
        <v>46</v>
      </c>
      <c r="B80" s="164" t="s">
        <v>226</v>
      </c>
      <c r="C80" s="148" t="s">
        <v>168</v>
      </c>
      <c r="D80" s="148" t="s">
        <v>184</v>
      </c>
      <c r="E80" s="148" t="s">
        <v>255</v>
      </c>
      <c r="F80" s="148" t="s">
        <v>181</v>
      </c>
      <c r="G80" s="227">
        <f>G81</f>
        <v>860</v>
      </c>
    </row>
    <row r="81" spans="1:8" ht="33" customHeight="1" x14ac:dyDescent="0.2">
      <c r="A81" s="144" t="s">
        <v>11</v>
      </c>
      <c r="B81" s="161" t="s">
        <v>226</v>
      </c>
      <c r="C81" s="145" t="s">
        <v>168</v>
      </c>
      <c r="D81" s="145" t="s">
        <v>184</v>
      </c>
      <c r="E81" s="145" t="s">
        <v>256</v>
      </c>
      <c r="F81" s="145" t="s">
        <v>181</v>
      </c>
      <c r="G81" s="223">
        <f>G82</f>
        <v>860</v>
      </c>
    </row>
    <row r="82" spans="1:8" ht="34.5" customHeight="1" x14ac:dyDescent="0.2">
      <c r="A82" s="141" t="s">
        <v>45</v>
      </c>
      <c r="B82" s="161" t="s">
        <v>226</v>
      </c>
      <c r="C82" s="146" t="s">
        <v>168</v>
      </c>
      <c r="D82" s="146" t="s">
        <v>184</v>
      </c>
      <c r="E82" s="146" t="s">
        <v>266</v>
      </c>
      <c r="F82" s="151" t="s">
        <v>181</v>
      </c>
      <c r="G82" s="220">
        <f>G83</f>
        <v>860</v>
      </c>
    </row>
    <row r="83" spans="1:8" ht="36" customHeight="1" x14ac:dyDescent="0.2">
      <c r="A83" s="142" t="s">
        <v>218</v>
      </c>
      <c r="B83" s="187" t="s">
        <v>226</v>
      </c>
      <c r="C83" s="143" t="s">
        <v>168</v>
      </c>
      <c r="D83" s="143" t="s">
        <v>184</v>
      </c>
      <c r="E83" s="143" t="s">
        <v>266</v>
      </c>
      <c r="F83" s="152" t="s">
        <v>219</v>
      </c>
      <c r="G83" s="224">
        <v>860</v>
      </c>
    </row>
    <row r="84" spans="1:8" ht="30.75" customHeight="1" x14ac:dyDescent="0.2">
      <c r="A84" s="174" t="s">
        <v>169</v>
      </c>
      <c r="B84" s="176" t="s">
        <v>226</v>
      </c>
      <c r="C84" s="173" t="s">
        <v>170</v>
      </c>
      <c r="D84" s="173" t="s">
        <v>180</v>
      </c>
      <c r="E84" s="153" t="s">
        <v>254</v>
      </c>
      <c r="F84" s="173" t="s">
        <v>181</v>
      </c>
      <c r="G84" s="232">
        <f>G90+G85</f>
        <v>2275.77</v>
      </c>
    </row>
    <row r="85" spans="1:8" ht="24.75" customHeight="1" x14ac:dyDescent="0.2">
      <c r="A85" s="154" t="s">
        <v>187</v>
      </c>
      <c r="B85" s="164" t="s">
        <v>226</v>
      </c>
      <c r="C85" s="155" t="s">
        <v>170</v>
      </c>
      <c r="D85" s="155" t="s">
        <v>167</v>
      </c>
      <c r="E85" s="148" t="s">
        <v>254</v>
      </c>
      <c r="F85" s="155" t="s">
        <v>181</v>
      </c>
      <c r="G85" s="233">
        <f>G86</f>
        <v>48.73</v>
      </c>
    </row>
    <row r="86" spans="1:8" ht="33" customHeight="1" x14ac:dyDescent="0.2">
      <c r="A86" s="178" t="s">
        <v>46</v>
      </c>
      <c r="B86" s="180" t="s">
        <v>226</v>
      </c>
      <c r="C86" s="179" t="s">
        <v>170</v>
      </c>
      <c r="D86" s="179" t="s">
        <v>167</v>
      </c>
      <c r="E86" s="158" t="s">
        <v>255</v>
      </c>
      <c r="F86" s="179" t="s">
        <v>181</v>
      </c>
      <c r="G86" s="231">
        <f>G89</f>
        <v>48.73</v>
      </c>
    </row>
    <row r="87" spans="1:8" ht="43.5" customHeight="1" x14ac:dyDescent="0.2">
      <c r="A87" s="178" t="s">
        <v>11</v>
      </c>
      <c r="B87" s="180" t="s">
        <v>226</v>
      </c>
      <c r="C87" s="179" t="s">
        <v>170</v>
      </c>
      <c r="D87" s="179" t="s">
        <v>167</v>
      </c>
      <c r="E87" s="158" t="s">
        <v>256</v>
      </c>
      <c r="F87" s="179" t="s">
        <v>181</v>
      </c>
      <c r="G87" s="231">
        <f>G88</f>
        <v>48.73</v>
      </c>
    </row>
    <row r="88" spans="1:8" ht="29.25" customHeight="1" x14ac:dyDescent="0.2">
      <c r="A88" s="178" t="s">
        <v>45</v>
      </c>
      <c r="B88" s="180" t="s">
        <v>226</v>
      </c>
      <c r="C88" s="179" t="s">
        <v>170</v>
      </c>
      <c r="D88" s="179" t="s">
        <v>167</v>
      </c>
      <c r="E88" s="158" t="s">
        <v>266</v>
      </c>
      <c r="F88" s="179" t="s">
        <v>181</v>
      </c>
      <c r="G88" s="231">
        <f>G89</f>
        <v>48.73</v>
      </c>
    </row>
    <row r="89" spans="1:8" ht="30.75" customHeight="1" x14ac:dyDescent="0.2">
      <c r="A89" s="142" t="s">
        <v>218</v>
      </c>
      <c r="B89" s="163" t="s">
        <v>226</v>
      </c>
      <c r="C89" s="143" t="s">
        <v>170</v>
      </c>
      <c r="D89" s="143" t="s">
        <v>167</v>
      </c>
      <c r="E89" s="143" t="s">
        <v>266</v>
      </c>
      <c r="F89" s="143" t="s">
        <v>219</v>
      </c>
      <c r="G89" s="221">
        <v>48.73</v>
      </c>
    </row>
    <row r="90" spans="1:8" ht="21" customHeight="1" x14ac:dyDescent="0.2">
      <c r="A90" s="157" t="s">
        <v>205</v>
      </c>
      <c r="B90" s="164" t="s">
        <v>226</v>
      </c>
      <c r="C90" s="148" t="s">
        <v>170</v>
      </c>
      <c r="D90" s="148" t="s">
        <v>186</v>
      </c>
      <c r="E90" s="148" t="s">
        <v>254</v>
      </c>
      <c r="F90" s="155" t="s">
        <v>181</v>
      </c>
      <c r="G90" s="191">
        <f>G96+G91</f>
        <v>2227.04</v>
      </c>
    </row>
    <row r="91" spans="1:8" ht="27" x14ac:dyDescent="0.2">
      <c r="A91" s="141" t="s">
        <v>46</v>
      </c>
      <c r="B91" s="161" t="s">
        <v>226</v>
      </c>
      <c r="C91" s="145" t="s">
        <v>170</v>
      </c>
      <c r="D91" s="145" t="s">
        <v>186</v>
      </c>
      <c r="E91" s="145" t="s">
        <v>327</v>
      </c>
      <c r="F91" s="150" t="s">
        <v>181</v>
      </c>
      <c r="G91" s="258">
        <f>G94+G92</f>
        <v>1605.77</v>
      </c>
    </row>
    <row r="92" spans="1:8" ht="25.5" x14ac:dyDescent="0.2">
      <c r="A92" s="295" t="s">
        <v>385</v>
      </c>
      <c r="B92" s="163" t="s">
        <v>226</v>
      </c>
      <c r="C92" s="143" t="s">
        <v>170</v>
      </c>
      <c r="D92" s="143" t="s">
        <v>186</v>
      </c>
      <c r="E92" s="143" t="s">
        <v>354</v>
      </c>
      <c r="F92" s="152" t="s">
        <v>181</v>
      </c>
      <c r="G92" s="224">
        <f>G93</f>
        <v>1439.1</v>
      </c>
    </row>
    <row r="93" spans="1:8" ht="38.25" x14ac:dyDescent="0.2">
      <c r="A93" s="295" t="s">
        <v>218</v>
      </c>
      <c r="B93" s="163" t="s">
        <v>226</v>
      </c>
      <c r="C93" s="143" t="s">
        <v>170</v>
      </c>
      <c r="D93" s="143" t="s">
        <v>186</v>
      </c>
      <c r="E93" s="143" t="s">
        <v>354</v>
      </c>
      <c r="F93" s="152" t="s">
        <v>219</v>
      </c>
      <c r="G93" s="224">
        <v>1439.1</v>
      </c>
    </row>
    <row r="94" spans="1:8" ht="20.25" customHeight="1" x14ac:dyDescent="0.2">
      <c r="A94" s="142" t="s">
        <v>328</v>
      </c>
      <c r="B94" s="163" t="s">
        <v>226</v>
      </c>
      <c r="C94" s="143" t="s">
        <v>170</v>
      </c>
      <c r="D94" s="143" t="s">
        <v>186</v>
      </c>
      <c r="E94" s="143" t="s">
        <v>329</v>
      </c>
      <c r="F94" s="152" t="s">
        <v>181</v>
      </c>
      <c r="G94" s="224">
        <f>G95</f>
        <v>166.67</v>
      </c>
    </row>
    <row r="95" spans="1:8" ht="25.5" x14ac:dyDescent="0.2">
      <c r="A95" s="142" t="s">
        <v>218</v>
      </c>
      <c r="B95" s="163" t="s">
        <v>226</v>
      </c>
      <c r="C95" s="143" t="s">
        <v>170</v>
      </c>
      <c r="D95" s="143" t="s">
        <v>186</v>
      </c>
      <c r="E95" s="143" t="s">
        <v>329</v>
      </c>
      <c r="F95" s="152" t="s">
        <v>219</v>
      </c>
      <c r="G95" s="224">
        <v>166.67</v>
      </c>
      <c r="H95" s="267"/>
    </row>
    <row r="96" spans="1:8" ht="30" x14ac:dyDescent="0.2">
      <c r="A96" s="177" t="s">
        <v>46</v>
      </c>
      <c r="B96" s="180" t="s">
        <v>226</v>
      </c>
      <c r="C96" s="158" t="s">
        <v>170</v>
      </c>
      <c r="D96" s="158" t="s">
        <v>186</v>
      </c>
      <c r="E96" s="158" t="s">
        <v>255</v>
      </c>
      <c r="F96" s="158" t="s">
        <v>181</v>
      </c>
      <c r="G96" s="228">
        <f>G97</f>
        <v>621.27</v>
      </c>
    </row>
    <row r="97" spans="1:8" ht="45" x14ac:dyDescent="0.2">
      <c r="A97" s="181" t="s">
        <v>11</v>
      </c>
      <c r="B97" s="183" t="s">
        <v>226</v>
      </c>
      <c r="C97" s="182" t="s">
        <v>170</v>
      </c>
      <c r="D97" s="182" t="s">
        <v>186</v>
      </c>
      <c r="E97" s="182" t="s">
        <v>256</v>
      </c>
      <c r="F97" s="182" t="s">
        <v>181</v>
      </c>
      <c r="G97" s="229">
        <f>G98</f>
        <v>621.27</v>
      </c>
    </row>
    <row r="98" spans="1:8" ht="25.5" x14ac:dyDescent="0.2">
      <c r="A98" s="144" t="s">
        <v>13</v>
      </c>
      <c r="B98" s="161" t="s">
        <v>226</v>
      </c>
      <c r="C98" s="145" t="s">
        <v>170</v>
      </c>
      <c r="D98" s="148" t="s">
        <v>186</v>
      </c>
      <c r="E98" s="145" t="s">
        <v>257</v>
      </c>
      <c r="F98" s="145" t="s">
        <v>181</v>
      </c>
      <c r="G98" s="223">
        <f>G99+G103</f>
        <v>621.27</v>
      </c>
    </row>
    <row r="99" spans="1:8" ht="15" x14ac:dyDescent="0.2">
      <c r="A99" s="141" t="s">
        <v>206</v>
      </c>
      <c r="B99" s="187" t="s">
        <v>226</v>
      </c>
      <c r="C99" s="146" t="s">
        <v>170</v>
      </c>
      <c r="D99" s="158" t="s">
        <v>186</v>
      </c>
      <c r="E99" s="146" t="s">
        <v>269</v>
      </c>
      <c r="F99" s="146" t="s">
        <v>181</v>
      </c>
      <c r="G99" s="220">
        <f>G100+G102</f>
        <v>621.27</v>
      </c>
    </row>
    <row r="100" spans="1:8" ht="25.5" x14ac:dyDescent="0.2">
      <c r="A100" s="142" t="s">
        <v>218</v>
      </c>
      <c r="B100" s="163" t="s">
        <v>226</v>
      </c>
      <c r="C100" s="143" t="s">
        <v>170</v>
      </c>
      <c r="D100" s="159" t="s">
        <v>186</v>
      </c>
      <c r="E100" s="143" t="s">
        <v>269</v>
      </c>
      <c r="F100" s="143" t="s">
        <v>219</v>
      </c>
      <c r="G100" s="234">
        <v>220.94</v>
      </c>
      <c r="H100" s="267"/>
    </row>
    <row r="101" spans="1:8" ht="15" hidden="1" x14ac:dyDescent="0.2">
      <c r="A101" s="160" t="s">
        <v>207</v>
      </c>
      <c r="B101" s="161" t="s">
        <v>226</v>
      </c>
      <c r="C101" s="146" t="s">
        <v>170</v>
      </c>
      <c r="D101" s="158" t="s">
        <v>186</v>
      </c>
      <c r="E101" s="146" t="s">
        <v>275</v>
      </c>
      <c r="F101" s="146" t="s">
        <v>181</v>
      </c>
      <c r="G101" s="235">
        <f>G102</f>
        <v>400.33</v>
      </c>
    </row>
    <row r="102" spans="1:8" ht="20.25" customHeight="1" x14ac:dyDescent="0.2">
      <c r="A102" s="142" t="s">
        <v>343</v>
      </c>
      <c r="B102" s="163" t="s">
        <v>226</v>
      </c>
      <c r="C102" s="143" t="s">
        <v>170</v>
      </c>
      <c r="D102" s="159" t="s">
        <v>186</v>
      </c>
      <c r="E102" s="143" t="s">
        <v>269</v>
      </c>
      <c r="F102" s="143" t="s">
        <v>342</v>
      </c>
      <c r="G102" s="224">
        <v>400.33</v>
      </c>
    </row>
    <row r="103" spans="1:8" ht="30.75" customHeight="1" x14ac:dyDescent="0.2">
      <c r="A103" s="141" t="s">
        <v>350</v>
      </c>
      <c r="B103" s="187" t="s">
        <v>226</v>
      </c>
      <c r="C103" s="146" t="s">
        <v>170</v>
      </c>
      <c r="D103" s="158" t="s">
        <v>186</v>
      </c>
      <c r="E103" s="146" t="s">
        <v>270</v>
      </c>
      <c r="F103" s="146" t="s">
        <v>181</v>
      </c>
      <c r="G103" s="220">
        <f>G104</f>
        <v>0</v>
      </c>
    </row>
    <row r="104" spans="1:8" ht="25.5" x14ac:dyDescent="0.2">
      <c r="A104" s="142" t="s">
        <v>218</v>
      </c>
      <c r="B104" s="163" t="s">
        <v>226</v>
      </c>
      <c r="C104" s="143" t="s">
        <v>170</v>
      </c>
      <c r="D104" s="143" t="s">
        <v>186</v>
      </c>
      <c r="E104" s="143" t="s">
        <v>270</v>
      </c>
      <c r="F104" s="143" t="s">
        <v>219</v>
      </c>
      <c r="G104" s="224">
        <v>0</v>
      </c>
    </row>
    <row r="105" spans="1:8" ht="15.75" x14ac:dyDescent="0.2">
      <c r="A105" s="137" t="s">
        <v>332</v>
      </c>
      <c r="B105" s="153" t="s">
        <v>226</v>
      </c>
      <c r="C105" s="153" t="s">
        <v>295</v>
      </c>
      <c r="D105" s="153" t="s">
        <v>180</v>
      </c>
      <c r="E105" s="153" t="s">
        <v>254</v>
      </c>
      <c r="F105" s="153" t="s">
        <v>181</v>
      </c>
      <c r="G105" s="284">
        <f>G106</f>
        <v>15.2</v>
      </c>
    </row>
    <row r="106" spans="1:8" ht="36" customHeight="1" x14ac:dyDescent="0.2">
      <c r="A106" s="154" t="s">
        <v>333</v>
      </c>
      <c r="B106" s="154" t="s">
        <v>226</v>
      </c>
      <c r="C106" s="154" t="s">
        <v>295</v>
      </c>
      <c r="D106" s="154" t="s">
        <v>170</v>
      </c>
      <c r="E106" s="148" t="s">
        <v>254</v>
      </c>
      <c r="F106" s="148" t="s">
        <v>181</v>
      </c>
      <c r="G106" s="285">
        <f>G107</f>
        <v>15.2</v>
      </c>
    </row>
    <row r="107" spans="1:8" ht="30" customHeight="1" x14ac:dyDescent="0.2">
      <c r="A107" s="154" t="s">
        <v>351</v>
      </c>
      <c r="B107" s="154">
        <v>727</v>
      </c>
      <c r="C107" s="294" t="s">
        <v>295</v>
      </c>
      <c r="D107" s="294" t="s">
        <v>170</v>
      </c>
      <c r="E107" s="148" t="s">
        <v>258</v>
      </c>
      <c r="F107" s="148" t="s">
        <v>181</v>
      </c>
      <c r="G107" s="285">
        <f>G108</f>
        <v>15.2</v>
      </c>
    </row>
    <row r="108" spans="1:8" ht="25.5" x14ac:dyDescent="0.2">
      <c r="A108" s="142" t="s">
        <v>218</v>
      </c>
      <c r="B108" s="286">
        <v>727</v>
      </c>
      <c r="C108" s="286" t="s">
        <v>295</v>
      </c>
      <c r="D108" s="286" t="s">
        <v>170</v>
      </c>
      <c r="E108" s="287" t="s">
        <v>258</v>
      </c>
      <c r="F108" s="286" t="s">
        <v>219</v>
      </c>
      <c r="G108" s="288">
        <v>15.2</v>
      </c>
    </row>
    <row r="109" spans="1:8" ht="15.75" x14ac:dyDescent="0.2">
      <c r="A109" s="137" t="s">
        <v>314</v>
      </c>
      <c r="B109" s="175" t="s">
        <v>226</v>
      </c>
      <c r="C109" s="153" t="s">
        <v>171</v>
      </c>
      <c r="D109" s="153" t="s">
        <v>180</v>
      </c>
      <c r="E109" s="153" t="s">
        <v>254</v>
      </c>
      <c r="F109" s="153" t="s">
        <v>181</v>
      </c>
      <c r="G109" s="226">
        <f>G110</f>
        <v>8574.4500000000007</v>
      </c>
    </row>
    <row r="110" spans="1:8" ht="13.5" customHeight="1" x14ac:dyDescent="0.2">
      <c r="A110" s="147" t="s">
        <v>189</v>
      </c>
      <c r="B110" s="164" t="s">
        <v>226</v>
      </c>
      <c r="C110" s="148" t="s">
        <v>171</v>
      </c>
      <c r="D110" s="148" t="s">
        <v>167</v>
      </c>
      <c r="E110" s="148" t="s">
        <v>254</v>
      </c>
      <c r="F110" s="148" t="s">
        <v>181</v>
      </c>
      <c r="G110" s="227">
        <f>G111+G115</f>
        <v>8574.4500000000007</v>
      </c>
    </row>
    <row r="111" spans="1:8" ht="0.75" customHeight="1" x14ac:dyDescent="0.2">
      <c r="A111" s="178" t="s">
        <v>172</v>
      </c>
      <c r="B111" s="180" t="s">
        <v>226</v>
      </c>
      <c r="C111" s="158" t="s">
        <v>171</v>
      </c>
      <c r="D111" s="158" t="s">
        <v>167</v>
      </c>
      <c r="E111" s="158" t="s">
        <v>262</v>
      </c>
      <c r="F111" s="158" t="s">
        <v>181</v>
      </c>
      <c r="G111" s="231">
        <f>G112</f>
        <v>0</v>
      </c>
    </row>
    <row r="112" spans="1:8" ht="33" hidden="1" customHeight="1" x14ac:dyDescent="0.2">
      <c r="A112" s="181" t="s">
        <v>315</v>
      </c>
      <c r="B112" s="183" t="s">
        <v>226</v>
      </c>
      <c r="C112" s="182" t="s">
        <v>171</v>
      </c>
      <c r="D112" s="182" t="s">
        <v>167</v>
      </c>
      <c r="E112" s="182" t="s">
        <v>271</v>
      </c>
      <c r="F112" s="182" t="s">
        <v>181</v>
      </c>
      <c r="G112" s="229">
        <f>G113</f>
        <v>0</v>
      </c>
    </row>
    <row r="113" spans="1:9" ht="25.5" hidden="1" x14ac:dyDescent="0.2">
      <c r="A113" s="144" t="s">
        <v>246</v>
      </c>
      <c r="B113" s="161" t="s">
        <v>226</v>
      </c>
      <c r="C113" s="145" t="s">
        <v>171</v>
      </c>
      <c r="D113" s="145" t="s">
        <v>167</v>
      </c>
      <c r="E113" s="145" t="s">
        <v>276</v>
      </c>
      <c r="F113" s="145" t="s">
        <v>181</v>
      </c>
      <c r="G113" s="223">
        <f>G114</f>
        <v>0</v>
      </c>
    </row>
    <row r="114" spans="1:9" ht="31.5" hidden="1" customHeight="1" x14ac:dyDescent="0.2">
      <c r="A114" s="142" t="s">
        <v>218</v>
      </c>
      <c r="B114" s="163" t="s">
        <v>226</v>
      </c>
      <c r="C114" s="143" t="s">
        <v>171</v>
      </c>
      <c r="D114" s="143" t="s">
        <v>167</v>
      </c>
      <c r="E114" s="143" t="s">
        <v>276</v>
      </c>
      <c r="F114" s="143" t="s">
        <v>219</v>
      </c>
      <c r="G114" s="224">
        <v>0</v>
      </c>
    </row>
    <row r="115" spans="1:9" ht="30" x14ac:dyDescent="0.2">
      <c r="A115" s="177" t="s">
        <v>46</v>
      </c>
      <c r="B115" s="180" t="s">
        <v>226</v>
      </c>
      <c r="C115" s="158" t="s">
        <v>171</v>
      </c>
      <c r="D115" s="158" t="s">
        <v>167</v>
      </c>
      <c r="E115" s="158" t="s">
        <v>255</v>
      </c>
      <c r="F115" s="158" t="s">
        <v>181</v>
      </c>
      <c r="G115" s="228">
        <f>G116+G128</f>
        <v>8574.4500000000007</v>
      </c>
    </row>
    <row r="116" spans="1:9" ht="45" x14ac:dyDescent="0.2">
      <c r="A116" s="181" t="s">
        <v>11</v>
      </c>
      <c r="B116" s="183" t="s">
        <v>226</v>
      </c>
      <c r="C116" s="182" t="s">
        <v>171</v>
      </c>
      <c r="D116" s="182" t="s">
        <v>167</v>
      </c>
      <c r="E116" s="182" t="s">
        <v>256</v>
      </c>
      <c r="F116" s="182" t="s">
        <v>181</v>
      </c>
      <c r="G116" s="229">
        <f>G117</f>
        <v>8368.2999999999993</v>
      </c>
    </row>
    <row r="117" spans="1:9" ht="25.5" x14ac:dyDescent="0.2">
      <c r="A117" s="144" t="s">
        <v>13</v>
      </c>
      <c r="B117" s="161" t="s">
        <v>226</v>
      </c>
      <c r="C117" s="145" t="s">
        <v>171</v>
      </c>
      <c r="D117" s="145" t="s">
        <v>167</v>
      </c>
      <c r="E117" s="145" t="s">
        <v>257</v>
      </c>
      <c r="F117" s="145" t="s">
        <v>181</v>
      </c>
      <c r="G117" s="223">
        <f>G118</f>
        <v>8368.2999999999993</v>
      </c>
    </row>
    <row r="118" spans="1:9" ht="40.5" x14ac:dyDescent="0.2">
      <c r="A118" s="141" t="s">
        <v>41</v>
      </c>
      <c r="B118" s="187" t="s">
        <v>226</v>
      </c>
      <c r="C118" s="146" t="s">
        <v>171</v>
      </c>
      <c r="D118" s="146" t="s">
        <v>167</v>
      </c>
      <c r="E118" s="146" t="s">
        <v>272</v>
      </c>
      <c r="F118" s="146" t="s">
        <v>181</v>
      </c>
      <c r="G118" s="220">
        <f>SUM(G119:G127)</f>
        <v>8368.2999999999993</v>
      </c>
    </row>
    <row r="119" spans="1:9" x14ac:dyDescent="0.2">
      <c r="A119" s="142" t="s">
        <v>280</v>
      </c>
      <c r="B119" s="163" t="s">
        <v>226</v>
      </c>
      <c r="C119" s="143" t="s">
        <v>171</v>
      </c>
      <c r="D119" s="143" t="s">
        <v>167</v>
      </c>
      <c r="E119" s="143" t="s">
        <v>272</v>
      </c>
      <c r="F119" s="143" t="s">
        <v>223</v>
      </c>
      <c r="G119" s="234">
        <v>3591.45</v>
      </c>
      <c r="H119" s="268"/>
      <c r="I119" s="280"/>
    </row>
    <row r="120" spans="1:9" ht="25.5" x14ac:dyDescent="0.2">
      <c r="A120" s="142" t="s">
        <v>298</v>
      </c>
      <c r="B120" s="163" t="s">
        <v>226</v>
      </c>
      <c r="C120" s="143" t="s">
        <v>171</v>
      </c>
      <c r="D120" s="143" t="s">
        <v>167</v>
      </c>
      <c r="E120" s="143" t="s">
        <v>272</v>
      </c>
      <c r="F120" s="143" t="s">
        <v>297</v>
      </c>
      <c r="G120" s="234">
        <v>0</v>
      </c>
      <c r="I120" s="280"/>
    </row>
    <row r="121" spans="1:9" ht="36.75" customHeight="1" x14ac:dyDescent="0.2">
      <c r="A121" s="142" t="s">
        <v>299</v>
      </c>
      <c r="B121" s="163" t="s">
        <v>226</v>
      </c>
      <c r="C121" s="143" t="s">
        <v>171</v>
      </c>
      <c r="D121" s="143" t="s">
        <v>167</v>
      </c>
      <c r="E121" s="143" t="s">
        <v>272</v>
      </c>
      <c r="F121" s="143" t="s">
        <v>278</v>
      </c>
      <c r="G121" s="234">
        <v>1131.5</v>
      </c>
      <c r="H121" s="267"/>
      <c r="I121" s="280"/>
    </row>
    <row r="122" spans="1:9" ht="0.75" hidden="1" customHeight="1" x14ac:dyDescent="0.2">
      <c r="A122" s="142" t="s">
        <v>282</v>
      </c>
      <c r="B122" s="163" t="s">
        <v>226</v>
      </c>
      <c r="C122" s="143" t="s">
        <v>171</v>
      </c>
      <c r="D122" s="143" t="s">
        <v>167</v>
      </c>
      <c r="E122" s="143" t="s">
        <v>272</v>
      </c>
      <c r="F122" s="143" t="s">
        <v>217</v>
      </c>
      <c r="G122" s="224">
        <v>0</v>
      </c>
      <c r="H122" s="267"/>
    </row>
    <row r="123" spans="1:9" ht="25.5" x14ac:dyDescent="0.2">
      <c r="A123" s="142" t="s">
        <v>218</v>
      </c>
      <c r="B123" s="162" t="s">
        <v>226</v>
      </c>
      <c r="C123" s="143" t="s">
        <v>171</v>
      </c>
      <c r="D123" s="143" t="s">
        <v>167</v>
      </c>
      <c r="E123" s="143" t="s">
        <v>272</v>
      </c>
      <c r="F123" s="143" t="s">
        <v>219</v>
      </c>
      <c r="G123" s="234">
        <v>1957.14</v>
      </c>
      <c r="H123" s="193"/>
      <c r="I123" s="193"/>
    </row>
    <row r="124" spans="1:9" x14ac:dyDescent="0.2">
      <c r="A124" s="142" t="s">
        <v>343</v>
      </c>
      <c r="B124" s="162" t="s">
        <v>226</v>
      </c>
      <c r="C124" s="143" t="s">
        <v>171</v>
      </c>
      <c r="D124" s="143" t="s">
        <v>167</v>
      </c>
      <c r="E124" s="143" t="s">
        <v>272</v>
      </c>
      <c r="F124" s="143" t="s">
        <v>342</v>
      </c>
      <c r="G124" s="234">
        <v>1688.21</v>
      </c>
      <c r="H124" s="193"/>
      <c r="I124" s="193"/>
    </row>
    <row r="125" spans="1:9" ht="25.5" x14ac:dyDescent="0.2">
      <c r="A125" s="142" t="s">
        <v>293</v>
      </c>
      <c r="B125" s="162" t="s">
        <v>226</v>
      </c>
      <c r="C125" s="143" t="s">
        <v>171</v>
      </c>
      <c r="D125" s="143" t="s">
        <v>167</v>
      </c>
      <c r="E125" s="143" t="s">
        <v>272</v>
      </c>
      <c r="F125" s="143" t="s">
        <v>290</v>
      </c>
      <c r="G125" s="234">
        <v>0</v>
      </c>
      <c r="H125" s="267"/>
    </row>
    <row r="126" spans="1:9" x14ac:dyDescent="0.2">
      <c r="A126" s="142" t="s">
        <v>283</v>
      </c>
      <c r="B126" s="163" t="s">
        <v>226</v>
      </c>
      <c r="C126" s="143" t="s">
        <v>171</v>
      </c>
      <c r="D126" s="143" t="s">
        <v>167</v>
      </c>
      <c r="E126" s="143" t="s">
        <v>272</v>
      </c>
      <c r="F126" s="143" t="s">
        <v>220</v>
      </c>
      <c r="G126" s="224">
        <v>0</v>
      </c>
    </row>
    <row r="127" spans="1:9" x14ac:dyDescent="0.2">
      <c r="A127" s="142" t="s">
        <v>292</v>
      </c>
      <c r="B127" s="163" t="s">
        <v>226</v>
      </c>
      <c r="C127" s="143" t="s">
        <v>171</v>
      </c>
      <c r="D127" s="143" t="s">
        <v>167</v>
      </c>
      <c r="E127" s="143" t="s">
        <v>272</v>
      </c>
      <c r="F127" s="143" t="s">
        <v>291</v>
      </c>
      <c r="G127" s="224">
        <v>0</v>
      </c>
    </row>
    <row r="128" spans="1:9" ht="40.5" customHeight="1" x14ac:dyDescent="0.2">
      <c r="A128" s="141" t="s">
        <v>46</v>
      </c>
      <c r="B128" s="161" t="s">
        <v>226</v>
      </c>
      <c r="C128" s="145" t="s">
        <v>171</v>
      </c>
      <c r="D128" s="145" t="s">
        <v>167</v>
      </c>
      <c r="E128" s="145" t="s">
        <v>327</v>
      </c>
      <c r="F128" s="145" t="s">
        <v>181</v>
      </c>
      <c r="G128" s="258">
        <f>G129</f>
        <v>206.15</v>
      </c>
    </row>
    <row r="129" spans="1:12" ht="37.5" customHeight="1" x14ac:dyDescent="0.2">
      <c r="A129" s="144" t="s">
        <v>328</v>
      </c>
      <c r="B129" s="161" t="s">
        <v>226</v>
      </c>
      <c r="C129" s="145" t="s">
        <v>171</v>
      </c>
      <c r="D129" s="145" t="s">
        <v>167</v>
      </c>
      <c r="E129" s="145" t="s">
        <v>329</v>
      </c>
      <c r="F129" s="145" t="s">
        <v>181</v>
      </c>
      <c r="G129" s="258">
        <f>G130</f>
        <v>206.15</v>
      </c>
    </row>
    <row r="130" spans="1:12" ht="43.5" customHeight="1" x14ac:dyDescent="0.2">
      <c r="A130" s="142" t="s">
        <v>218</v>
      </c>
      <c r="B130" s="163" t="s">
        <v>226</v>
      </c>
      <c r="C130" s="143" t="s">
        <v>171</v>
      </c>
      <c r="D130" s="143" t="s">
        <v>167</v>
      </c>
      <c r="E130" s="143" t="s">
        <v>329</v>
      </c>
      <c r="F130" s="143" t="s">
        <v>219</v>
      </c>
      <c r="G130" s="224">
        <v>206.15</v>
      </c>
      <c r="H130" s="267"/>
    </row>
    <row r="131" spans="1:12" ht="47.25" x14ac:dyDescent="0.2">
      <c r="A131" s="172" t="s">
        <v>128</v>
      </c>
      <c r="B131" s="176" t="s">
        <v>226</v>
      </c>
      <c r="C131" s="153" t="s">
        <v>127</v>
      </c>
      <c r="D131" s="153" t="s">
        <v>180</v>
      </c>
      <c r="E131" s="153" t="s">
        <v>254</v>
      </c>
      <c r="F131" s="153" t="s">
        <v>181</v>
      </c>
      <c r="G131" s="232">
        <f t="shared" ref="G131:G136" si="1">G132</f>
        <v>0</v>
      </c>
    </row>
    <row r="132" spans="1:12" ht="28.5" x14ac:dyDescent="0.2">
      <c r="A132" s="154" t="s">
        <v>129</v>
      </c>
      <c r="B132" s="164" t="s">
        <v>226</v>
      </c>
      <c r="C132" s="148" t="s">
        <v>127</v>
      </c>
      <c r="D132" s="148" t="s">
        <v>167</v>
      </c>
      <c r="E132" s="148" t="s">
        <v>254</v>
      </c>
      <c r="F132" s="148" t="s">
        <v>181</v>
      </c>
      <c r="G132" s="236">
        <f t="shared" si="1"/>
        <v>0</v>
      </c>
    </row>
    <row r="133" spans="1:12" ht="30" x14ac:dyDescent="0.2">
      <c r="A133" s="177" t="s">
        <v>46</v>
      </c>
      <c r="B133" s="180" t="s">
        <v>226</v>
      </c>
      <c r="C133" s="158" t="s">
        <v>127</v>
      </c>
      <c r="D133" s="158" t="s">
        <v>167</v>
      </c>
      <c r="E133" s="158" t="s">
        <v>255</v>
      </c>
      <c r="F133" s="158" t="s">
        <v>181</v>
      </c>
      <c r="G133" s="217">
        <f t="shared" si="1"/>
        <v>0</v>
      </c>
    </row>
    <row r="134" spans="1:12" ht="45" x14ac:dyDescent="0.2">
      <c r="A134" s="181" t="s">
        <v>11</v>
      </c>
      <c r="B134" s="183" t="s">
        <v>226</v>
      </c>
      <c r="C134" s="182" t="s">
        <v>127</v>
      </c>
      <c r="D134" s="182" t="s">
        <v>167</v>
      </c>
      <c r="E134" s="182" t="s">
        <v>256</v>
      </c>
      <c r="F134" s="182" t="s">
        <v>181</v>
      </c>
      <c r="G134" s="218">
        <f t="shared" si="1"/>
        <v>0</v>
      </c>
    </row>
    <row r="135" spans="1:12" ht="25.5" x14ac:dyDescent="0.2">
      <c r="A135" s="144" t="s">
        <v>13</v>
      </c>
      <c r="B135" s="161" t="s">
        <v>226</v>
      </c>
      <c r="C135" s="145" t="s">
        <v>127</v>
      </c>
      <c r="D135" s="145" t="s">
        <v>167</v>
      </c>
      <c r="E135" s="145" t="s">
        <v>257</v>
      </c>
      <c r="F135" s="145" t="s">
        <v>181</v>
      </c>
      <c r="G135" s="224">
        <f t="shared" si="1"/>
        <v>0</v>
      </c>
    </row>
    <row r="136" spans="1:12" s="188" customFormat="1" ht="13.5" customHeight="1" x14ac:dyDescent="0.2">
      <c r="A136" s="149" t="s">
        <v>16</v>
      </c>
      <c r="B136" s="187" t="s">
        <v>226</v>
      </c>
      <c r="C136" s="146" t="s">
        <v>127</v>
      </c>
      <c r="D136" s="146" t="s">
        <v>167</v>
      </c>
      <c r="E136" s="146" t="s">
        <v>273</v>
      </c>
      <c r="F136" s="146" t="s">
        <v>181</v>
      </c>
      <c r="G136" s="222">
        <f t="shared" si="1"/>
        <v>0</v>
      </c>
    </row>
    <row r="137" spans="1:12" ht="13.5" customHeight="1" x14ac:dyDescent="0.2">
      <c r="A137" s="200" t="s">
        <v>16</v>
      </c>
      <c r="B137" s="163" t="s">
        <v>226</v>
      </c>
      <c r="C137" s="143" t="s">
        <v>127</v>
      </c>
      <c r="D137" s="143" t="s">
        <v>167</v>
      </c>
      <c r="E137" s="143" t="s">
        <v>273</v>
      </c>
      <c r="F137" s="143" t="s">
        <v>224</v>
      </c>
      <c r="G137" s="224">
        <v>0</v>
      </c>
      <c r="H137" s="267"/>
    </row>
    <row r="138" spans="1:12" ht="78.75" x14ac:dyDescent="0.2">
      <c r="A138" s="137" t="s">
        <v>90</v>
      </c>
      <c r="B138" s="176" t="s">
        <v>226</v>
      </c>
      <c r="C138" s="153" t="s">
        <v>3</v>
      </c>
      <c r="D138" s="153" t="s">
        <v>180</v>
      </c>
      <c r="E138" s="153" t="s">
        <v>254</v>
      </c>
      <c r="F138" s="153" t="s">
        <v>181</v>
      </c>
      <c r="G138" s="237">
        <f>G139</f>
        <v>154.88999999999999</v>
      </c>
    </row>
    <row r="139" spans="1:12" ht="28.5" x14ac:dyDescent="0.2">
      <c r="A139" s="147" t="s">
        <v>91</v>
      </c>
      <c r="B139" s="164" t="s">
        <v>226</v>
      </c>
      <c r="C139" s="155" t="s">
        <v>3</v>
      </c>
      <c r="D139" s="155" t="s">
        <v>186</v>
      </c>
      <c r="E139" s="148" t="s">
        <v>254</v>
      </c>
      <c r="F139" s="155" t="s">
        <v>181</v>
      </c>
      <c r="G139" s="216">
        <f>G140</f>
        <v>154.88999999999999</v>
      </c>
    </row>
    <row r="140" spans="1:12" ht="30" x14ac:dyDescent="0.2">
      <c r="A140" s="177" t="s">
        <v>46</v>
      </c>
      <c r="B140" s="180" t="s">
        <v>226</v>
      </c>
      <c r="C140" s="179" t="s">
        <v>3</v>
      </c>
      <c r="D140" s="179" t="s">
        <v>186</v>
      </c>
      <c r="E140" s="158" t="s">
        <v>255</v>
      </c>
      <c r="F140" s="158" t="s">
        <v>181</v>
      </c>
      <c r="G140" s="217">
        <f>G141</f>
        <v>154.88999999999999</v>
      </c>
    </row>
    <row r="141" spans="1:12" ht="45" x14ac:dyDescent="0.2">
      <c r="A141" s="181" t="s">
        <v>11</v>
      </c>
      <c r="B141" s="183" t="s">
        <v>226</v>
      </c>
      <c r="C141" s="184" t="s">
        <v>3</v>
      </c>
      <c r="D141" s="184" t="s">
        <v>186</v>
      </c>
      <c r="E141" s="182" t="s">
        <v>256</v>
      </c>
      <c r="F141" s="184" t="s">
        <v>181</v>
      </c>
      <c r="G141" s="218">
        <f>G143</f>
        <v>154.88999999999999</v>
      </c>
    </row>
    <row r="142" spans="1:12" ht="25.5" x14ac:dyDescent="0.2">
      <c r="A142" s="144" t="s">
        <v>13</v>
      </c>
      <c r="B142" s="187" t="s">
        <v>226</v>
      </c>
      <c r="C142" s="150" t="s">
        <v>3</v>
      </c>
      <c r="D142" s="150" t="s">
        <v>186</v>
      </c>
      <c r="E142" s="145" t="s">
        <v>257</v>
      </c>
      <c r="F142" s="150" t="s">
        <v>181</v>
      </c>
      <c r="G142" s="219">
        <f>G143</f>
        <v>154.88999999999999</v>
      </c>
    </row>
    <row r="143" spans="1:12" s="171" customFormat="1" ht="13.5" x14ac:dyDescent="0.2">
      <c r="A143" s="141" t="s">
        <v>20</v>
      </c>
      <c r="B143" s="187" t="s">
        <v>226</v>
      </c>
      <c r="C143" s="151" t="s">
        <v>3</v>
      </c>
      <c r="D143" s="151" t="s">
        <v>186</v>
      </c>
      <c r="E143" s="146" t="s">
        <v>274</v>
      </c>
      <c r="F143" s="151" t="s">
        <v>181</v>
      </c>
      <c r="G143" s="222">
        <f>G144</f>
        <v>154.88999999999999</v>
      </c>
    </row>
    <row r="144" spans="1:12" ht="13.5" thickBot="1" x14ac:dyDescent="0.25">
      <c r="A144" s="201" t="s">
        <v>20</v>
      </c>
      <c r="B144" s="202" t="s">
        <v>226</v>
      </c>
      <c r="C144" s="203" t="s">
        <v>3</v>
      </c>
      <c r="D144" s="203" t="s">
        <v>186</v>
      </c>
      <c r="E144" s="204" t="s">
        <v>274</v>
      </c>
      <c r="F144" s="203" t="s">
        <v>225</v>
      </c>
      <c r="G144" s="238">
        <v>154.88999999999999</v>
      </c>
      <c r="H144" s="267"/>
      <c r="J144" s="140"/>
      <c r="K144" s="140"/>
      <c r="L144" s="140"/>
    </row>
    <row r="145" spans="1:7" x14ac:dyDescent="0.2">
      <c r="A145" s="165"/>
      <c r="B145" s="166"/>
      <c r="C145" s="167"/>
      <c r="D145" s="167"/>
      <c r="E145" s="167"/>
      <c r="F145" s="167"/>
      <c r="G145" s="239"/>
    </row>
    <row r="146" spans="1:7" ht="14.25" x14ac:dyDescent="0.2">
      <c r="A146" s="127"/>
      <c r="B146" s="168"/>
      <c r="E146" s="315"/>
      <c r="F146" s="315"/>
    </row>
    <row r="147" spans="1:7" x14ac:dyDescent="0.2">
      <c r="B147" s="169"/>
    </row>
    <row r="148" spans="1:7" x14ac:dyDescent="0.2">
      <c r="B148" s="170"/>
    </row>
    <row r="149" spans="1:7" x14ac:dyDescent="0.2">
      <c r="B149" s="166"/>
    </row>
    <row r="150" spans="1:7" x14ac:dyDescent="0.2">
      <c r="B150" s="166"/>
    </row>
    <row r="151" spans="1:7" x14ac:dyDescent="0.2">
      <c r="B151" s="166"/>
    </row>
    <row r="152" spans="1:7" x14ac:dyDescent="0.2">
      <c r="B152" s="166"/>
    </row>
    <row r="153" spans="1:7" x14ac:dyDescent="0.2">
      <c r="B153" s="166"/>
    </row>
  </sheetData>
  <autoFilter ref="A1:G155"/>
  <mergeCells count="6">
    <mergeCell ref="E146:F146"/>
    <mergeCell ref="C2:G2"/>
    <mergeCell ref="A3:G3"/>
    <mergeCell ref="A4:G4"/>
    <mergeCell ref="A5:G5"/>
    <mergeCell ref="A7:G9"/>
  </mergeCells>
  <pageMargins left="0.59055118110236227" right="0.19685039370078741" top="0.27559055118110237" bottom="0.39370078740157483" header="0.15748031496062992" footer="0.15748031496062992"/>
  <pageSetup paperSize="9" scale="67" fitToHeight="3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M41"/>
  <sheetViews>
    <sheetView tabSelected="1" workbookViewId="0">
      <selection activeCell="B4" sqref="B4:C4"/>
    </sheetView>
  </sheetViews>
  <sheetFormatPr defaultRowHeight="12.75" x14ac:dyDescent="0.2"/>
  <cols>
    <col min="1" max="1" width="42.85546875" customWidth="1"/>
    <col min="2" max="2" width="28.85546875" customWidth="1"/>
    <col min="3" max="3" width="15" customWidth="1"/>
    <col min="4" max="4" width="13" customWidth="1"/>
    <col min="5" max="5" width="13.140625" customWidth="1"/>
    <col min="6" max="6" width="9.42578125" customWidth="1"/>
    <col min="7" max="7" width="11.5703125" customWidth="1"/>
  </cols>
  <sheetData>
    <row r="1" spans="1:13" ht="15.75" x14ac:dyDescent="0.25">
      <c r="B1" s="321" t="s">
        <v>288</v>
      </c>
      <c r="C1" s="321"/>
      <c r="D1" s="1"/>
      <c r="E1" s="1"/>
      <c r="F1" s="1"/>
    </row>
    <row r="2" spans="1:13" ht="15.75" x14ac:dyDescent="0.25">
      <c r="B2" s="321" t="s">
        <v>253</v>
      </c>
      <c r="C2" s="321"/>
      <c r="D2" s="1"/>
      <c r="E2" s="1"/>
      <c r="F2" s="1"/>
    </row>
    <row r="3" spans="1:13" ht="40.5" customHeight="1" x14ac:dyDescent="0.2">
      <c r="B3" s="309" t="s">
        <v>339</v>
      </c>
      <c r="C3" s="309"/>
      <c r="D3" s="60"/>
      <c r="E3" s="60"/>
      <c r="F3" s="60"/>
      <c r="G3" s="60"/>
      <c r="H3" s="60"/>
      <c r="I3" s="60"/>
      <c r="J3" s="60"/>
      <c r="K3" s="60"/>
      <c r="L3" s="60"/>
      <c r="M3" s="53"/>
    </row>
    <row r="4" spans="1:13" ht="15.75" customHeight="1" x14ac:dyDescent="0.25">
      <c r="B4" s="321" t="s">
        <v>386</v>
      </c>
      <c r="C4" s="321"/>
      <c r="D4" s="1"/>
      <c r="E4" s="1"/>
      <c r="F4" s="1"/>
    </row>
    <row r="5" spans="1:13" ht="16.5" hidden="1" customHeight="1" x14ac:dyDescent="0.25">
      <c r="B5" s="2"/>
      <c r="C5" s="2"/>
      <c r="D5" s="1"/>
      <c r="E5" s="1"/>
      <c r="F5" s="1"/>
    </row>
    <row r="6" spans="1:13" ht="30.75" customHeight="1" x14ac:dyDescent="0.25">
      <c r="A6" s="318" t="s">
        <v>337</v>
      </c>
      <c r="B6" s="318"/>
      <c r="C6" s="318"/>
      <c r="D6" s="4"/>
      <c r="E6" s="4"/>
      <c r="F6" s="4"/>
    </row>
    <row r="7" spans="1:13" ht="30.75" customHeight="1" thickBot="1" x14ac:dyDescent="0.3">
      <c r="A7" s="3"/>
      <c r="B7" s="3"/>
      <c r="C7" s="3"/>
      <c r="D7" s="4"/>
      <c r="E7" s="4"/>
      <c r="F7" s="4"/>
    </row>
    <row r="8" spans="1:13" ht="18" customHeight="1" x14ac:dyDescent="0.2">
      <c r="A8" s="316" t="s">
        <v>149</v>
      </c>
      <c r="B8" s="319" t="s">
        <v>150</v>
      </c>
      <c r="C8" s="319" t="s">
        <v>151</v>
      </c>
      <c r="D8" s="322"/>
      <c r="E8" s="322"/>
      <c r="F8" s="322"/>
      <c r="G8" s="322"/>
      <c r="H8" s="6"/>
    </row>
    <row r="9" spans="1:13" ht="14.25" customHeight="1" thickBot="1" x14ac:dyDescent="0.25">
      <c r="A9" s="317"/>
      <c r="B9" s="320"/>
      <c r="C9" s="320"/>
      <c r="D9" s="5"/>
      <c r="E9" s="5"/>
      <c r="F9" s="5"/>
      <c r="G9" s="5"/>
      <c r="H9" s="6"/>
    </row>
    <row r="10" spans="1:13" x14ac:dyDescent="0.2">
      <c r="A10" s="7">
        <v>1</v>
      </c>
      <c r="B10" s="8">
        <v>3</v>
      </c>
      <c r="C10" s="9">
        <v>4</v>
      </c>
      <c r="D10" s="5"/>
      <c r="E10" s="5"/>
      <c r="F10" s="5"/>
      <c r="G10" s="5"/>
      <c r="H10" s="6"/>
    </row>
    <row r="11" spans="1:13" ht="24.75" customHeight="1" x14ac:dyDescent="0.2">
      <c r="A11" s="10" t="s">
        <v>24</v>
      </c>
      <c r="B11" s="11"/>
      <c r="C11" s="264">
        <f>C30+C25+C19+C12</f>
        <v>693.14</v>
      </c>
      <c r="D11" s="272"/>
      <c r="E11" s="98"/>
      <c r="F11" s="99"/>
      <c r="G11" s="98"/>
      <c r="H11" s="6"/>
    </row>
    <row r="12" spans="1:13" ht="24.75" customHeight="1" x14ac:dyDescent="0.2">
      <c r="A12" s="10" t="s">
        <v>54</v>
      </c>
      <c r="B12" s="14" t="s">
        <v>228</v>
      </c>
      <c r="C12" s="264">
        <f>C13+C16</f>
        <v>265.99</v>
      </c>
      <c r="D12" s="97"/>
      <c r="E12" s="98"/>
      <c r="F12" s="99"/>
      <c r="G12" s="98"/>
      <c r="H12" s="6"/>
    </row>
    <row r="13" spans="1:13" ht="24.75" customHeight="1" x14ac:dyDescent="0.2">
      <c r="A13" s="10" t="s">
        <v>55</v>
      </c>
      <c r="B13" s="14" t="s">
        <v>229</v>
      </c>
      <c r="C13" s="264">
        <f>C14</f>
        <v>265.99</v>
      </c>
      <c r="D13" s="97"/>
      <c r="E13" s="98"/>
      <c r="F13" s="99"/>
      <c r="G13" s="98"/>
      <c r="H13" s="6"/>
    </row>
    <row r="14" spans="1:13" ht="28.5" customHeight="1" x14ac:dyDescent="0.2">
      <c r="A14" s="15" t="s">
        <v>56</v>
      </c>
      <c r="B14" s="118" t="s">
        <v>230</v>
      </c>
      <c r="C14" s="263">
        <f>C15</f>
        <v>265.99</v>
      </c>
      <c r="D14" s="97"/>
      <c r="E14" s="98"/>
      <c r="F14" s="99"/>
      <c r="G14" s="98"/>
      <c r="H14" s="6"/>
    </row>
    <row r="15" spans="1:13" ht="38.25" customHeight="1" x14ac:dyDescent="0.2">
      <c r="A15" s="15" t="s">
        <v>22</v>
      </c>
      <c r="B15" s="118" t="s">
        <v>231</v>
      </c>
      <c r="C15" s="263">
        <v>265.99</v>
      </c>
      <c r="D15" s="97"/>
      <c r="E15" s="98"/>
      <c r="F15" s="99"/>
      <c r="G15" s="98"/>
      <c r="H15" s="6"/>
    </row>
    <row r="16" spans="1:13" ht="24.75" hidden="1" customHeight="1" x14ac:dyDescent="0.2">
      <c r="A16" s="10" t="s">
        <v>57</v>
      </c>
      <c r="B16" s="14" t="s">
        <v>58</v>
      </c>
      <c r="C16" s="112">
        <f>C17</f>
        <v>0</v>
      </c>
      <c r="D16" s="97"/>
      <c r="E16" s="98"/>
      <c r="F16" s="99"/>
      <c r="G16" s="98"/>
      <c r="H16" s="6"/>
    </row>
    <row r="17" spans="1:8" ht="24.75" hidden="1" customHeight="1" x14ac:dyDescent="0.2">
      <c r="A17" s="15" t="s">
        <v>56</v>
      </c>
      <c r="B17" s="16" t="s">
        <v>59</v>
      </c>
      <c r="C17" s="113">
        <f>C18</f>
        <v>0</v>
      </c>
      <c r="D17" s="97"/>
      <c r="E17" s="98"/>
      <c r="F17" s="99"/>
      <c r="G17" s="98"/>
      <c r="H17" s="6"/>
    </row>
    <row r="18" spans="1:8" ht="24.75" hidden="1" customHeight="1" x14ac:dyDescent="0.2">
      <c r="A18" s="15" t="s">
        <v>60</v>
      </c>
      <c r="B18" s="16" t="s">
        <v>61</v>
      </c>
      <c r="C18" s="113">
        <v>0</v>
      </c>
      <c r="D18" s="97"/>
      <c r="E18" s="98"/>
      <c r="F18" s="99"/>
      <c r="G18" s="98"/>
      <c r="H18" s="6"/>
    </row>
    <row r="19" spans="1:8" ht="41.25" customHeight="1" x14ac:dyDescent="0.2">
      <c r="A19" s="102" t="s">
        <v>137</v>
      </c>
      <c r="B19" s="103" t="s">
        <v>232</v>
      </c>
      <c r="C19" s="266">
        <f>C20</f>
        <v>0</v>
      </c>
      <c r="D19" s="97"/>
      <c r="E19" s="98"/>
      <c r="F19" s="99"/>
      <c r="G19" s="98"/>
      <c r="H19" s="6"/>
    </row>
    <row r="20" spans="1:8" ht="39.75" customHeight="1" x14ac:dyDescent="0.2">
      <c r="A20" s="10" t="s">
        <v>136</v>
      </c>
      <c r="B20" s="14" t="s">
        <v>233</v>
      </c>
      <c r="C20" s="264">
        <f>C21+C23</f>
        <v>0</v>
      </c>
      <c r="D20" s="12"/>
      <c r="E20" s="13"/>
      <c r="F20" s="13"/>
      <c r="G20" s="13"/>
      <c r="H20" s="6"/>
    </row>
    <row r="21" spans="1:8" ht="39" hidden="1" customHeight="1" x14ac:dyDescent="0.2">
      <c r="A21" s="100" t="s">
        <v>134</v>
      </c>
      <c r="B21" s="101" t="s">
        <v>135</v>
      </c>
      <c r="C21" s="114">
        <f>C22</f>
        <v>0</v>
      </c>
      <c r="D21" s="12"/>
      <c r="E21" s="13"/>
      <c r="F21" s="13"/>
      <c r="G21" s="13"/>
      <c r="H21" s="6"/>
    </row>
    <row r="22" spans="1:8" ht="38.25" hidden="1" customHeight="1" x14ac:dyDescent="0.2">
      <c r="A22" s="15" t="s">
        <v>132</v>
      </c>
      <c r="B22" s="16" t="s">
        <v>133</v>
      </c>
      <c r="C22" s="113">
        <v>0</v>
      </c>
      <c r="D22" s="12"/>
      <c r="E22" s="13"/>
      <c r="F22" s="13"/>
      <c r="G22" s="13"/>
      <c r="H22" s="6"/>
    </row>
    <row r="23" spans="1:8" ht="50.25" customHeight="1" x14ac:dyDescent="0.2">
      <c r="A23" s="100" t="s">
        <v>139</v>
      </c>
      <c r="B23" s="101" t="s">
        <v>234</v>
      </c>
      <c r="C23" s="261">
        <f>C24</f>
        <v>0</v>
      </c>
      <c r="D23" s="12"/>
      <c r="E23" s="13"/>
      <c r="F23" s="13"/>
      <c r="G23" s="13"/>
      <c r="H23" s="6"/>
    </row>
    <row r="24" spans="1:8" ht="50.25" customHeight="1" x14ac:dyDescent="0.2">
      <c r="A24" s="15" t="s">
        <v>138</v>
      </c>
      <c r="B24" s="118" t="s">
        <v>235</v>
      </c>
      <c r="C24" s="263">
        <v>0</v>
      </c>
      <c r="D24" s="12"/>
      <c r="E24" s="13"/>
      <c r="F24" s="13"/>
      <c r="G24" s="13"/>
      <c r="H24" s="6"/>
    </row>
    <row r="25" spans="1:8" ht="21" hidden="1" customHeight="1" x14ac:dyDescent="0.2">
      <c r="A25" s="10" t="s">
        <v>152</v>
      </c>
      <c r="B25" s="14" t="s">
        <v>153</v>
      </c>
      <c r="C25" s="112">
        <f>C26</f>
        <v>0</v>
      </c>
      <c r="D25" s="5"/>
      <c r="E25" s="5"/>
      <c r="F25" s="5"/>
      <c r="G25" s="5"/>
      <c r="H25" s="6"/>
    </row>
    <row r="26" spans="1:8" ht="26.25" hidden="1" customHeight="1" x14ac:dyDescent="0.2">
      <c r="A26" s="17" t="s">
        <v>210</v>
      </c>
      <c r="B26" s="16" t="s">
        <v>154</v>
      </c>
      <c r="C26" s="115">
        <f>C27</f>
        <v>0</v>
      </c>
      <c r="D26" s="18"/>
      <c r="E26" s="18"/>
      <c r="F26" s="18"/>
      <c r="G26" s="18"/>
      <c r="H26" s="6"/>
    </row>
    <row r="27" spans="1:8" ht="24.75" hidden="1" customHeight="1" x14ac:dyDescent="0.2">
      <c r="A27" s="17" t="s">
        <v>211</v>
      </c>
      <c r="B27" s="16" t="s">
        <v>212</v>
      </c>
      <c r="C27" s="115">
        <f>C28+C29</f>
        <v>0</v>
      </c>
      <c r="D27" s="18"/>
      <c r="E27" s="18"/>
      <c r="F27" s="18"/>
      <c r="G27" s="18"/>
      <c r="H27" s="6"/>
    </row>
    <row r="28" spans="1:8" ht="20.25" hidden="1" customHeight="1" x14ac:dyDescent="0.2">
      <c r="A28" s="17" t="s">
        <v>155</v>
      </c>
      <c r="B28" s="16" t="s">
        <v>156</v>
      </c>
      <c r="C28" s="115"/>
      <c r="D28" s="18"/>
      <c r="E28" s="19"/>
      <c r="F28" s="18"/>
      <c r="G28" s="18"/>
      <c r="H28" s="20"/>
    </row>
    <row r="29" spans="1:8" ht="30.75" hidden="1" customHeight="1" x14ac:dyDescent="0.2">
      <c r="A29" s="17" t="s">
        <v>213</v>
      </c>
      <c r="B29" s="16" t="s">
        <v>214</v>
      </c>
      <c r="C29" s="115">
        <v>0</v>
      </c>
      <c r="D29" s="18"/>
      <c r="E29" s="19"/>
      <c r="F29" s="18"/>
      <c r="G29" s="18"/>
      <c r="H29" s="20"/>
    </row>
    <row r="30" spans="1:8" ht="27" customHeight="1" x14ac:dyDescent="0.2">
      <c r="A30" s="104" t="s">
        <v>6</v>
      </c>
      <c r="B30" s="105" t="s">
        <v>236</v>
      </c>
      <c r="C30" s="262">
        <f>C31+C35</f>
        <v>427.15</v>
      </c>
      <c r="D30" s="13"/>
      <c r="E30" s="283"/>
      <c r="F30" s="283"/>
      <c r="G30" s="13"/>
      <c r="H30" s="6"/>
    </row>
    <row r="31" spans="1:8" ht="18.75" customHeight="1" x14ac:dyDescent="0.2">
      <c r="A31" s="106" t="s">
        <v>157</v>
      </c>
      <c r="B31" s="101" t="s">
        <v>237</v>
      </c>
      <c r="C31" s="261">
        <f>C32</f>
        <v>-24642.25</v>
      </c>
      <c r="D31" s="5"/>
      <c r="E31" s="5"/>
      <c r="F31" s="5"/>
      <c r="G31" s="5"/>
      <c r="H31" s="6"/>
    </row>
    <row r="32" spans="1:8" ht="15" customHeight="1" x14ac:dyDescent="0.2">
      <c r="A32" s="21" t="s">
        <v>158</v>
      </c>
      <c r="B32" s="118" t="s">
        <v>238</v>
      </c>
      <c r="C32" s="260">
        <f>C33</f>
        <v>-24642.25</v>
      </c>
      <c r="D32" s="18"/>
      <c r="E32" s="18"/>
      <c r="F32" s="18"/>
      <c r="G32" s="18"/>
      <c r="H32" s="6"/>
    </row>
    <row r="33" spans="1:8" ht="25.5" x14ac:dyDescent="0.2">
      <c r="A33" s="17" t="s">
        <v>159</v>
      </c>
      <c r="B33" s="118" t="s">
        <v>239</v>
      </c>
      <c r="C33" s="260">
        <f>C34</f>
        <v>-24642.25</v>
      </c>
      <c r="D33" s="18"/>
      <c r="E33" s="18"/>
      <c r="F33" s="18"/>
      <c r="G33" s="18"/>
      <c r="H33" s="6"/>
    </row>
    <row r="34" spans="1:8" ht="25.5" x14ac:dyDescent="0.2">
      <c r="A34" s="17" t="s">
        <v>160</v>
      </c>
      <c r="B34" s="118" t="s">
        <v>240</v>
      </c>
      <c r="C34" s="260">
        <f>-('прил№1 '!C94+'прил №9'!C15)</f>
        <v>-24642.25</v>
      </c>
      <c r="D34" s="18"/>
      <c r="E34" s="18"/>
      <c r="F34" s="18"/>
      <c r="G34" s="18"/>
      <c r="H34" s="20"/>
    </row>
    <row r="35" spans="1:8" ht="18" customHeight="1" x14ac:dyDescent="0.2">
      <c r="A35" s="106" t="s">
        <v>161</v>
      </c>
      <c r="B35" s="101" t="s">
        <v>241</v>
      </c>
      <c r="C35" s="261">
        <f>C36</f>
        <v>25069.4</v>
      </c>
      <c r="D35" s="13"/>
      <c r="E35" s="13"/>
      <c r="F35" s="13"/>
      <c r="G35" s="13"/>
      <c r="H35" s="6"/>
    </row>
    <row r="36" spans="1:8" ht="15.75" customHeight="1" x14ac:dyDescent="0.2">
      <c r="A36" s="21" t="s">
        <v>162</v>
      </c>
      <c r="B36" s="118" t="s">
        <v>242</v>
      </c>
      <c r="C36" s="260">
        <f>C37</f>
        <v>25069.4</v>
      </c>
      <c r="D36" s="22"/>
      <c r="E36" s="22"/>
      <c r="F36" s="22"/>
      <c r="G36" s="22"/>
      <c r="H36" s="6"/>
    </row>
    <row r="37" spans="1:8" ht="27" customHeight="1" x14ac:dyDescent="0.2">
      <c r="A37" s="17" t="s">
        <v>163</v>
      </c>
      <c r="B37" s="118" t="s">
        <v>243</v>
      </c>
      <c r="C37" s="260">
        <f>C38</f>
        <v>25069.4</v>
      </c>
      <c r="D37" s="22"/>
      <c r="E37" s="22"/>
      <c r="F37" s="22"/>
      <c r="G37" s="22"/>
      <c r="H37" s="6"/>
    </row>
    <row r="38" spans="1:8" ht="30" customHeight="1" thickBot="1" x14ac:dyDescent="0.25">
      <c r="A38" s="23" t="s">
        <v>164</v>
      </c>
      <c r="B38" s="119" t="s">
        <v>244</v>
      </c>
      <c r="C38" s="265">
        <f>'Прил №7'!G12-'прил №9'!C24</f>
        <v>25069.4</v>
      </c>
      <c r="D38" s="18"/>
      <c r="E38" s="18"/>
      <c r="F38" s="18"/>
      <c r="G38" s="18"/>
      <c r="H38" s="6"/>
    </row>
    <row r="39" spans="1:8" ht="24" customHeight="1" x14ac:dyDescent="0.2">
      <c r="A39" s="24"/>
      <c r="B39" s="25"/>
      <c r="C39" s="22"/>
      <c r="D39" s="18"/>
      <c r="E39" s="18"/>
      <c r="F39" s="18"/>
      <c r="G39" s="18"/>
      <c r="H39" s="6"/>
    </row>
    <row r="40" spans="1:8" ht="24" customHeight="1" x14ac:dyDescent="0.2">
      <c r="A40" s="24"/>
      <c r="B40" s="25"/>
      <c r="C40" s="22"/>
      <c r="D40" s="18"/>
      <c r="E40" s="18"/>
      <c r="F40" s="18"/>
      <c r="G40" s="18"/>
      <c r="H40" s="6"/>
    </row>
    <row r="41" spans="1:8" ht="24" customHeight="1" x14ac:dyDescent="0.2">
      <c r="A41" s="60"/>
      <c r="B41" s="305"/>
      <c r="C41" s="305"/>
      <c r="D41" s="5"/>
      <c r="E41" s="5"/>
    </row>
  </sheetData>
  <mergeCells count="10">
    <mergeCell ref="B1:C1"/>
    <mergeCell ref="B2:C2"/>
    <mergeCell ref="B3:C3"/>
    <mergeCell ref="B4:C4"/>
    <mergeCell ref="D8:G8"/>
    <mergeCell ref="A8:A9"/>
    <mergeCell ref="A6:C6"/>
    <mergeCell ref="B41:C41"/>
    <mergeCell ref="B8:B9"/>
    <mergeCell ref="C8:C9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прил№1 </vt:lpstr>
      <vt:lpstr>Прил №5</vt:lpstr>
      <vt:lpstr>Прил №7</vt:lpstr>
      <vt:lpstr>прил №9</vt:lpstr>
      <vt:lpstr>'Прил №5'!Заголовки_для_печати</vt:lpstr>
      <vt:lpstr>'Прил №7'!Заголовки_для_печати</vt:lpstr>
      <vt:lpstr>'Прил №5'!Область_печати</vt:lpstr>
      <vt:lpstr>'прил№1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Пользователь</cp:lastModifiedBy>
  <cp:lastPrinted>2021-02-01T02:57:27Z</cp:lastPrinted>
  <dcterms:created xsi:type="dcterms:W3CDTF">2007-03-15T07:53:30Z</dcterms:created>
  <dcterms:modified xsi:type="dcterms:W3CDTF">2021-04-12T08:32:32Z</dcterms:modified>
</cp:coreProperties>
</file>