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Толмачёва\Дума 16.12.2021 года\Декабрь 2021 Внесение изменений в бюджет 2021 года\"/>
    </mc:Choice>
  </mc:AlternateContent>
  <bookViews>
    <workbookView xWindow="0" yWindow="0" windowWidth="21570" windowHeight="7455" firstSheet="5" activeTab="11"/>
  </bookViews>
  <sheets>
    <sheet name="прил№1 " sheetId="46" r:id="rId1"/>
    <sheet name="прил№2" sheetId="50" r:id="rId2"/>
    <sheet name="Прил №5" sheetId="41" r:id="rId3"/>
    <sheet name="Прил №6" sheetId="48" r:id="rId4"/>
    <sheet name="Прил №7" sheetId="42" r:id="rId5"/>
    <sheet name="Прил №8" sheetId="49" r:id="rId6"/>
    <sheet name="прил №9" sheetId="47" r:id="rId7"/>
    <sheet name="прил №10" sheetId="52" r:id="rId8"/>
    <sheet name="прил№11" sheetId="55" r:id="rId9"/>
    <sheet name="прил№12" sheetId="51" r:id="rId10"/>
    <sheet name="прил №13" sheetId="54" r:id="rId11"/>
    <sheet name="прил №14" sheetId="53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2" hidden="1">'Прил №5'!$A$1:$E$45</definedName>
    <definedName name="_xlnm._FilterDatabase" localSheetId="3" hidden="1">'Прил №6'!$A$1:$F$46</definedName>
    <definedName name="_xlnm._FilterDatabase" localSheetId="4" hidden="1">'Прил №7'!$A$1:$G$160</definedName>
    <definedName name="_xlnm._FilterDatabase" localSheetId="5" hidden="1">'Прил №8'!$A$1:$G$154</definedName>
    <definedName name="_xlnm._FilterDatabase" localSheetId="8" hidden="1">прил№11!$A$14:$H$14</definedName>
    <definedName name="_xlnm._FilterDatabase" localSheetId="9" hidden="1">прил№12!$A$14:$H$14</definedName>
    <definedName name="Z_0AF9E072_5E37_455B_ADE4_7E2B7FA8BB13_.wvu.FilterData" localSheetId="8" hidden="1">прил№11!$A$13:$H$21</definedName>
    <definedName name="Z_0AF9E072_5E37_455B_ADE4_7E2B7FA8BB13_.wvu.FilterData" localSheetId="9" hidden="1">прил№12!$A$13:$H$21</definedName>
    <definedName name="Z_10C76100_F69A_45E1_BB9B_3F5F42E0FF3C_.wvu.FilterData" localSheetId="8" hidden="1">прил№11!$A$13:$H$13</definedName>
    <definedName name="Z_10C76100_F69A_45E1_BB9B_3F5F42E0FF3C_.wvu.FilterData" localSheetId="9" hidden="1">прил№12!$A$13:$H$13</definedName>
    <definedName name="Z_13503C3E_FF26_4B7F_8576_E093489E8D2F_.wvu.FilterData" localSheetId="8" hidden="1">прил№11!$A$13:$H$21</definedName>
    <definedName name="Z_13503C3E_FF26_4B7F_8576_E093489E8D2F_.wvu.FilterData" localSheetId="9" hidden="1">прил№12!$A$13:$H$21</definedName>
    <definedName name="Z_14D996EE_C5D8_4465_B82E_DDD49E2537A7_.wvu.FilterData" localSheetId="8" hidden="1">прил№11!$A$13:$H$21</definedName>
    <definedName name="Z_14D996EE_C5D8_4465_B82E_DDD49E2537A7_.wvu.FilterData" localSheetId="9" hidden="1">прил№12!$A$13:$H$21</definedName>
    <definedName name="Z_1842682A_39C6_4D01_A9A0_8BAF96569867_.wvu.FilterData" localSheetId="8" hidden="1">прил№11!$A$13:$H$13</definedName>
    <definedName name="Z_1842682A_39C6_4D01_A9A0_8BAF96569867_.wvu.FilterData" localSheetId="9" hidden="1">прил№12!$A$13:$H$13</definedName>
    <definedName name="Z_1ED6DF52_98C7_4039_A56A_A899D622016B_.wvu.FilterData" localSheetId="8" hidden="1">прил№11!$A$13:$H$21</definedName>
    <definedName name="Z_1ED6DF52_98C7_4039_A56A_A899D622016B_.wvu.FilterData" localSheetId="9" hidden="1">прил№12!$A$13:$H$21</definedName>
    <definedName name="Z_2E93115A_02B2_4A42_9927_E7165189870F_.wvu.FilterData" localSheetId="8" hidden="1">прил№11!$A$13:$H$21</definedName>
    <definedName name="Z_2E93115A_02B2_4A42_9927_E7165189870F_.wvu.FilterData" localSheetId="9" hidden="1">прил№12!$A$13:$H$21</definedName>
    <definedName name="Z_3B7DD4C6_1E38_4475_ACE8_FC83A7116991_.wvu.FilterData" localSheetId="8" hidden="1">прил№11!$A$13:$H$13</definedName>
    <definedName name="Z_3B7DD4C6_1E38_4475_ACE8_FC83A7116991_.wvu.FilterData" localSheetId="9" hidden="1">прил№12!$A$13:$H$13</definedName>
    <definedName name="Z_3F52A406_3223_4E69_8147_AD48E487E997_.wvu.FilterData" localSheetId="8" hidden="1">прил№11!$A$13:$H$21</definedName>
    <definedName name="Z_3F52A406_3223_4E69_8147_AD48E487E997_.wvu.FilterData" localSheetId="9" hidden="1">прил№12!$A$13:$H$21</definedName>
    <definedName name="Z_552C7276_7A75_42AA_A600_4E25DDD3C5D3_.wvu.FilterData" localSheetId="8" hidden="1">прил№11!$A$13:$H$21</definedName>
    <definedName name="Z_552C7276_7A75_42AA_A600_4E25DDD3C5D3_.wvu.FilterData" localSheetId="9" hidden="1">прил№12!$A$13:$H$21</definedName>
    <definedName name="Z_552C7276_7A75_42AA_A600_4E25DDD3C5D3_.wvu.PrintTitles" localSheetId="8" hidden="1">прил№11!$12:$13</definedName>
    <definedName name="Z_552C7276_7A75_42AA_A600_4E25DDD3C5D3_.wvu.PrintTitles" localSheetId="9" hidden="1">прил№12!$12:$13</definedName>
    <definedName name="Z_56CAC61F_E7BA_4492_BB99_265FCA1A7787_.wvu.FilterData" localSheetId="8" hidden="1">прил№11!$A$23:$H$23</definedName>
    <definedName name="Z_56CAC61F_E7BA_4492_BB99_265FCA1A7787_.wvu.FilterData" localSheetId="9" hidden="1">прил№12!$A$23:$H$23</definedName>
    <definedName name="Z_57CE9075_954C_4A4A_B0A5_E2E068BFD7C2_.wvu.FilterData" localSheetId="8" hidden="1">прил№11!$A$23:$H$23</definedName>
    <definedName name="Z_57CE9075_954C_4A4A_B0A5_E2E068BFD7C2_.wvu.FilterData" localSheetId="9" hidden="1">прил№12!$A$23:$H$23</definedName>
    <definedName name="Z_598BD13F_ED6F_4470_B667_F7736F14B9C9_.wvu.FilterData" localSheetId="8" hidden="1">прил№11!$A$13:$H$21</definedName>
    <definedName name="Z_598BD13F_ED6F_4470_B667_F7736F14B9C9_.wvu.FilterData" localSheetId="9" hidden="1">прил№12!$A$13:$H$21</definedName>
    <definedName name="Z_5E6445F1_697A_4DB8_A3BE_C1C96894DDB6_.wvu.FilterData" localSheetId="8" hidden="1">прил№11!$A$13:$H$13</definedName>
    <definedName name="Z_5E6445F1_697A_4DB8_A3BE_C1C96894DDB6_.wvu.FilterData" localSheetId="9" hidden="1">прил№12!$A$13:$H$13</definedName>
    <definedName name="Z_5FFD524E_58BE_4DAB_A4BC_5DD76AAAF9C9_.wvu.FilterData" localSheetId="8" hidden="1">прил№11!$A$13:$H$21</definedName>
    <definedName name="Z_5FFD524E_58BE_4DAB_A4BC_5DD76AAAF9C9_.wvu.FilterData" localSheetId="9" hidden="1">прил№12!$A$13:$H$21</definedName>
    <definedName name="Z_60505043_9291_4FD4_9642_AD58DA1B1609_.wvu.FilterData" localSheetId="8" hidden="1">прил№11!$A$23:$H$23</definedName>
    <definedName name="Z_60505043_9291_4FD4_9642_AD58DA1B1609_.wvu.FilterData" localSheetId="9" hidden="1">прил№12!$A$23:$H$23</definedName>
    <definedName name="Z_60505043_9291_4FD4_9642_AD58DA1B1609_.wvu.PrintTitles" localSheetId="8" hidden="1">прил№11!$12:$13</definedName>
    <definedName name="Z_60505043_9291_4FD4_9642_AD58DA1B1609_.wvu.PrintTitles" localSheetId="9" hidden="1">прил№12!$12:$13</definedName>
    <definedName name="Z_6BD02F29_2EBB_462A_A6BE_84BE8EA7D74E_.wvu.FilterData" localSheetId="8" hidden="1">прил№11!$A$13:$H$13</definedName>
    <definedName name="Z_6BD02F29_2EBB_462A_A6BE_84BE8EA7D74E_.wvu.FilterData" localSheetId="9" hidden="1">прил№12!$A$13:$H$13</definedName>
    <definedName name="Z_79F5CC03_4ED6_45BD_AC62_86FC29D2D3F9_.wvu.FilterData" localSheetId="8" hidden="1">прил№11!$A$16:$H$21</definedName>
    <definedName name="Z_79F5CC03_4ED6_45BD_AC62_86FC29D2D3F9_.wvu.FilterData" localSheetId="9" hidden="1">прил№12!$A$16:$H$21</definedName>
    <definedName name="Z_8271D38C_82A4_4B85_900B_9CE96CAB265F_.wvu.FilterData" localSheetId="8" hidden="1">прил№11!$A$13:$H$13</definedName>
    <definedName name="Z_8271D38C_82A4_4B85_900B_9CE96CAB265F_.wvu.FilterData" localSheetId="9" hidden="1">прил№12!$A$13:$H$13</definedName>
    <definedName name="Z_8D0C3FC7_0F4C_436A_A066_0D20BF5CD0A3_.wvu.FilterData" localSheetId="8" hidden="1">прил№11!$A$23:$H$23</definedName>
    <definedName name="Z_8D0C3FC7_0F4C_436A_A066_0D20BF5CD0A3_.wvu.FilterData" localSheetId="9" hidden="1">прил№12!$A$23:$H$23</definedName>
    <definedName name="Z_94C02FD1_6A0D_49EC_ABFF_4F9734E3238E_.wvu.FilterData" localSheetId="8" hidden="1">прил№11!$A$13:$H$21</definedName>
    <definedName name="Z_94C02FD1_6A0D_49EC_ABFF_4F9734E3238E_.wvu.FilterData" localSheetId="9" hidden="1">прил№12!$A$13:$H$21</definedName>
    <definedName name="Z_95AD286B_2F21_465E_8A25_94B32371CF9C_.wvu.FilterData" localSheetId="8" hidden="1">прил№11!$A$23:$H$23</definedName>
    <definedName name="Z_95AD286B_2F21_465E_8A25_94B32371CF9C_.wvu.FilterData" localSheetId="9" hidden="1">прил№12!$A$23:$H$23</definedName>
    <definedName name="Z_986F7D1B_4A44_45FB_AE9B_439050E130DC_.wvu.FilterData" localSheetId="8" hidden="1">прил№11!$A$13:$H$21</definedName>
    <definedName name="Z_986F7D1B_4A44_45FB_AE9B_439050E130DC_.wvu.FilterData" localSheetId="9" hidden="1">прил№12!$A$13:$H$21</definedName>
    <definedName name="Z_98933D60_0098_4D8F_BF99_532ACEF6A34F_.wvu.FilterData" localSheetId="8" hidden="1">прил№11!$A$13:$H$21</definedName>
    <definedName name="Z_98933D60_0098_4D8F_BF99_532ACEF6A34F_.wvu.FilterData" localSheetId="9" hidden="1">прил№12!$A$13:$H$21</definedName>
    <definedName name="Z_A90A86B7_E891_440D_9290_168E7A77C659_.wvu.FilterData" localSheetId="8" hidden="1">прил№11!$A$13:$H$21</definedName>
    <definedName name="Z_A90A86B7_E891_440D_9290_168E7A77C659_.wvu.FilterData" localSheetId="9" hidden="1">прил№12!$A$13:$H$21</definedName>
    <definedName name="Z_AC550CC6_F35E_419D_AD94_FECE2E7706AE_.wvu.FilterData" localSheetId="8" hidden="1">прил№11!$A$13:$H$21</definedName>
    <definedName name="Z_AC550CC6_F35E_419D_AD94_FECE2E7706AE_.wvu.FilterData" localSheetId="9" hidden="1">прил№12!$A$13:$H$21</definedName>
    <definedName name="Z_B664172E_F727_42F7_A69F_E7B14CB3B608_.wvu.FilterData" localSheetId="8" hidden="1">прил№11!$A$13:$H$21</definedName>
    <definedName name="Z_B664172E_F727_42F7_A69F_E7B14CB3B608_.wvu.FilterData" localSheetId="9" hidden="1">прил№12!$A$13:$H$21</definedName>
    <definedName name="Z_B664172E_F727_42F7_A69F_E7B14CB3B608_.wvu.PrintArea" localSheetId="8" hidden="1">прил№11!$A$1:$H$23</definedName>
    <definedName name="Z_B664172E_F727_42F7_A69F_E7B14CB3B608_.wvu.PrintArea" localSheetId="9" hidden="1">прил№12!$A$1:$H$23</definedName>
    <definedName name="Z_BF3A8324_0550_4B65_93E8_902D97EC56FB_.wvu.FilterData" localSheetId="8" hidden="1">прил№11!$A$13:$H$21</definedName>
    <definedName name="Z_BF3A8324_0550_4B65_93E8_902D97EC56FB_.wvu.FilterData" localSheetId="9" hidden="1">прил№12!$A$13:$H$21</definedName>
    <definedName name="Z_C065B6C8_AD5B_4AC2_8B2E_FCBDCB83FF63_.wvu.FilterData" localSheetId="8" hidden="1">прил№11!$A$13:$H$13</definedName>
    <definedName name="Z_C065B6C8_AD5B_4AC2_8B2E_FCBDCB83FF63_.wvu.FilterData" localSheetId="9" hidden="1">прил№12!$A$13:$H$13</definedName>
    <definedName name="Z_CC554584_EB96_459C_9504_805FB93B810D_.wvu.FilterData" localSheetId="8" hidden="1">прил№11!$A$23:$H$23</definedName>
    <definedName name="Z_CC554584_EB96_459C_9504_805FB93B810D_.wvu.FilterData" localSheetId="9" hidden="1">прил№12!$A$23:$H$23</definedName>
    <definedName name="Z_CEAB1667_BBFB_4E91_A55A_5B4826E7A72C_.wvu.FilterData" localSheetId="8" hidden="1">прил№11!$A$13:$H$21</definedName>
    <definedName name="Z_CEAB1667_BBFB_4E91_A55A_5B4826E7A72C_.wvu.FilterData" localSheetId="9" hidden="1">прил№12!$A$13:$H$21</definedName>
    <definedName name="Z_DB2B99CF_36EC_4FF5_BC8E_3DAF78498440_.wvu.FilterData" localSheetId="8" hidden="1">прил№11!$A$13:$H$21</definedName>
    <definedName name="Z_DB2B99CF_36EC_4FF5_BC8E_3DAF78498440_.wvu.FilterData" localSheetId="9" hidden="1">прил№12!$A$13:$H$21</definedName>
    <definedName name="Z_DB2B99CF_36EC_4FF5_BC8E_3DAF78498440_.wvu.PrintTitles" localSheetId="8" hidden="1">прил№11!$12:$13</definedName>
    <definedName name="Z_DB2B99CF_36EC_4FF5_BC8E_3DAF78498440_.wvu.PrintTitles" localSheetId="9" hidden="1">прил№12!$12:$13</definedName>
    <definedName name="Z_DCE00729_3A57_4482_822C_127B3F21084A_.wvu.FilterData" localSheetId="8" hidden="1">прил№11!$A$23:$H$23</definedName>
    <definedName name="Z_DCE00729_3A57_4482_822C_127B3F21084A_.wvu.FilterData" localSheetId="9" hidden="1">прил№12!$A$23:$H$23</definedName>
    <definedName name="Z_E5AA2824_2F40_4407_B984_20D05BEEDC74_.wvu.FilterData" localSheetId="8" hidden="1">прил№11!$A$13:$H$13</definedName>
    <definedName name="Z_E5AA2824_2F40_4407_B984_20D05BEEDC74_.wvu.FilterData" localSheetId="9" hidden="1">прил№12!$A$13:$H$13</definedName>
    <definedName name="Z_EA9D7741_DDB8_4511_BB45_5BB0F96F3A15_.wvu.FilterData" localSheetId="8" hidden="1">прил№11!$A$13:$H$21</definedName>
    <definedName name="Z_EA9D7741_DDB8_4511_BB45_5BB0F96F3A15_.wvu.FilterData" localSheetId="9" hidden="1">прил№12!$A$13:$H$21</definedName>
    <definedName name="Z_EA9D7741_DDB8_4511_BB45_5BB0F96F3A15_.wvu.PrintTitles" localSheetId="8" hidden="1">прил№11!$12:$13</definedName>
    <definedName name="Z_EA9D7741_DDB8_4511_BB45_5BB0F96F3A15_.wvu.PrintTitles" localSheetId="9" hidden="1">прил№12!$12:$13</definedName>
    <definedName name="Z_EB531BDF_264C_435D_804D_25A48223FBFA_.wvu.FilterData" localSheetId="8" hidden="1">прил№11!$A$23:$H$23</definedName>
    <definedName name="Z_EB531BDF_264C_435D_804D_25A48223FBFA_.wvu.FilterData" localSheetId="9" hidden="1">прил№12!$A$23:$H$23</definedName>
    <definedName name="Z_EC572F95_2B6C_4419_AEAD_69918225F196_.wvu.FilterData" localSheetId="8" hidden="1">прил№11!$A$13:$H$21</definedName>
    <definedName name="Z_EC572F95_2B6C_4419_AEAD_69918225F196_.wvu.FilterData" localSheetId="9" hidden="1">прил№12!$A$13:$H$21</definedName>
    <definedName name="Z_F61D3B3E_2A5F_4172_8B3F_B87C58B42B07_.wvu.FilterData" localSheetId="8" hidden="1">прил№11!$A$13:$H$21</definedName>
    <definedName name="Z_F61D3B3E_2A5F_4172_8B3F_B87C58B42B07_.wvu.FilterData" localSheetId="9" hidden="1">прил№12!$A$13:$H$21</definedName>
    <definedName name="Z_F61D3B3E_2A5F_4172_8B3F_B87C58B42B07_.wvu.PrintArea" localSheetId="8" hidden="1">прил№11!$A$1:$H$23</definedName>
    <definedName name="Z_F61D3B3E_2A5F_4172_8B3F_B87C58B42B07_.wvu.PrintArea" localSheetId="9" hidden="1">прил№12!$A$1:$H$23</definedName>
    <definedName name="Z_FD2E63FA_464E_4875_917E_C386E0842609_.wvu.FilterData" localSheetId="8" hidden="1">прил№11!$A$13:$H$13</definedName>
    <definedName name="Z_FD2E63FA_464E_4875_917E_C386E0842609_.wvu.FilterData" localSheetId="9" hidden="1">прил№12!$A$13:$H$13</definedName>
    <definedName name="_xlnm.Print_Titles" localSheetId="2">'Прил №5'!$11:$11</definedName>
    <definedName name="_xlnm.Print_Titles" localSheetId="3">'Прил №6'!$11:$11</definedName>
    <definedName name="_xlnm.Print_Titles" localSheetId="4">'Прил №7'!$11:$11</definedName>
    <definedName name="_xlnm.Print_Titles" localSheetId="5">'Прил №8'!$11:$11</definedName>
    <definedName name="_xlnm.Print_Titles" localSheetId="8">прил№11!$12:$13</definedName>
    <definedName name="_xlnm.Print_Titles" localSheetId="9">прил№12!$12:$13</definedName>
    <definedName name="_xlnm.Print_Area" localSheetId="2">'Прил №5'!$A$1:$E$37</definedName>
    <definedName name="_xlnm.Print_Area" localSheetId="3">'Прил №6'!$A$1:$F$38</definedName>
    <definedName name="_xlnm.Print_Area" localSheetId="5">'Прил №8'!$A$1:$H$143</definedName>
    <definedName name="_xlnm.Print_Area" localSheetId="0">'прил№1 '!$A$1:$C$101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H23" i="55" l="1"/>
  <c r="H20" i="55"/>
  <c r="H18" i="55"/>
  <c r="H16" i="55"/>
  <c r="H14" i="55"/>
  <c r="C19" i="54" l="1"/>
  <c r="C16" i="54"/>
  <c r="C14" i="54" l="1"/>
  <c r="D22" i="53"/>
  <c r="C22" i="53"/>
  <c r="D19" i="53"/>
  <c r="C19" i="53"/>
  <c r="D16" i="53"/>
  <c r="C16" i="53"/>
  <c r="D14" i="53" l="1"/>
  <c r="C14" i="53"/>
  <c r="D38" i="52"/>
  <c r="D37" i="52" s="1"/>
  <c r="D36" i="52" s="1"/>
  <c r="D35" i="52" s="1"/>
  <c r="D34" i="52"/>
  <c r="C34" i="52"/>
  <c r="C38" i="52"/>
  <c r="C37" i="52"/>
  <c r="C36" i="52" s="1"/>
  <c r="C35" i="52" s="1"/>
  <c r="D33" i="52"/>
  <c r="D32" i="52" s="1"/>
  <c r="D31" i="52" s="1"/>
  <c r="C33" i="52"/>
  <c r="C32" i="52"/>
  <c r="C31" i="52" s="1"/>
  <c r="D27" i="52"/>
  <c r="C27" i="52"/>
  <c r="C26" i="52" s="1"/>
  <c r="C25" i="52" s="1"/>
  <c r="D26" i="52"/>
  <c r="D25" i="52" s="1"/>
  <c r="D23" i="52"/>
  <c r="C23" i="52"/>
  <c r="C20" i="52" s="1"/>
  <c r="C19" i="52" s="1"/>
  <c r="D21" i="52"/>
  <c r="D20" i="52" s="1"/>
  <c r="D19" i="52" s="1"/>
  <c r="C21" i="52"/>
  <c r="D17" i="52"/>
  <c r="D16" i="52" s="1"/>
  <c r="C17" i="52"/>
  <c r="C16" i="52"/>
  <c r="D14" i="52"/>
  <c r="C14" i="52"/>
  <c r="C13" i="52" s="1"/>
  <c r="C12" i="52" s="1"/>
  <c r="D13" i="52"/>
  <c r="D30" i="52" l="1"/>
  <c r="D12" i="52"/>
  <c r="D11" i="52" s="1"/>
  <c r="C30" i="52"/>
  <c r="C11" i="52" s="1"/>
  <c r="I23" i="51" l="1"/>
  <c r="H23" i="51"/>
  <c r="I20" i="51"/>
  <c r="H20" i="51"/>
  <c r="I18" i="51"/>
  <c r="H18" i="51"/>
  <c r="I16" i="51"/>
  <c r="H16" i="51"/>
  <c r="I14" i="51"/>
  <c r="H14" i="51"/>
  <c r="H83" i="49" l="1"/>
  <c r="H82" i="49" s="1"/>
  <c r="H81" i="49" s="1"/>
  <c r="H80" i="49" s="1"/>
  <c r="G83" i="49"/>
  <c r="G82" i="49" s="1"/>
  <c r="G81" i="49" s="1"/>
  <c r="G80" i="49" s="1"/>
  <c r="G87" i="49"/>
  <c r="G86" i="49" s="1"/>
  <c r="H87" i="49"/>
  <c r="H86" i="49" s="1"/>
  <c r="D88" i="50" l="1"/>
  <c r="C88" i="50"/>
  <c r="D87" i="50"/>
  <c r="C87" i="50"/>
  <c r="D85" i="50"/>
  <c r="D82" i="50" s="1"/>
  <c r="D74" i="50" s="1"/>
  <c r="D73" i="50" s="1"/>
  <c r="C85" i="50"/>
  <c r="C82" i="50" s="1"/>
  <c r="C74" i="50" s="1"/>
  <c r="C73" i="50" s="1"/>
  <c r="D83" i="50"/>
  <c r="C83" i="50"/>
  <c r="D79" i="50"/>
  <c r="C79" i="50"/>
  <c r="D78" i="50"/>
  <c r="C78" i="50"/>
  <c r="D75" i="50"/>
  <c r="C75" i="50"/>
  <c r="C71" i="50"/>
  <c r="D70" i="50"/>
  <c r="C70" i="50"/>
  <c r="D68" i="50"/>
  <c r="D67" i="50" s="1"/>
  <c r="C68" i="50"/>
  <c r="C67" i="50"/>
  <c r="D65" i="50"/>
  <c r="C65" i="50"/>
  <c r="C62" i="50" s="1"/>
  <c r="D62" i="50"/>
  <c r="D60" i="50"/>
  <c r="C60" i="50"/>
  <c r="D59" i="50"/>
  <c r="C59" i="50"/>
  <c r="D57" i="50"/>
  <c r="D56" i="50" s="1"/>
  <c r="D55" i="50" s="1"/>
  <c r="C57" i="50"/>
  <c r="C56" i="50"/>
  <c r="C55" i="50"/>
  <c r="D53" i="50"/>
  <c r="D52" i="50" s="1"/>
  <c r="D51" i="50" s="1"/>
  <c r="C53" i="50"/>
  <c r="C52" i="50"/>
  <c r="C51" i="50"/>
  <c r="D49" i="50"/>
  <c r="D48" i="50" s="1"/>
  <c r="C49" i="50"/>
  <c r="C48" i="50"/>
  <c r="D46" i="50"/>
  <c r="C46" i="50"/>
  <c r="C45" i="50" s="1"/>
  <c r="C44" i="50" s="1"/>
  <c r="D45" i="50"/>
  <c r="D44" i="50" s="1"/>
  <c r="D42" i="50"/>
  <c r="C42" i="50"/>
  <c r="C41" i="50" s="1"/>
  <c r="C40" i="50" s="1"/>
  <c r="D41" i="50"/>
  <c r="D40" i="50" s="1"/>
  <c r="D38" i="50"/>
  <c r="C38" i="50"/>
  <c r="D37" i="50"/>
  <c r="C37" i="50"/>
  <c r="D35" i="50"/>
  <c r="C35" i="50"/>
  <c r="D33" i="50"/>
  <c r="C33" i="50"/>
  <c r="C32" i="50" s="1"/>
  <c r="D32" i="50"/>
  <c r="D27" i="50" s="1"/>
  <c r="D30" i="50"/>
  <c r="C30" i="50"/>
  <c r="D28" i="50"/>
  <c r="C28" i="50"/>
  <c r="D25" i="50"/>
  <c r="C25" i="50"/>
  <c r="D20" i="50"/>
  <c r="D19" i="50" s="1"/>
  <c r="C20" i="50"/>
  <c r="C19" i="50" s="1"/>
  <c r="D13" i="50"/>
  <c r="D12" i="50" s="1"/>
  <c r="C13" i="50"/>
  <c r="C12" i="50" s="1"/>
  <c r="D11" i="50" l="1"/>
  <c r="D90" i="50" s="1"/>
  <c r="C27" i="50"/>
  <c r="C11" i="50" s="1"/>
  <c r="C90" i="50" s="1"/>
  <c r="H142" i="49" l="1"/>
  <c r="H140" i="49" s="1"/>
  <c r="H139" i="49" s="1"/>
  <c r="H138" i="49" s="1"/>
  <c r="H137" i="49" s="1"/>
  <c r="G142" i="49"/>
  <c r="G140" i="49" s="1"/>
  <c r="G139" i="49" s="1"/>
  <c r="G138" i="49" s="1"/>
  <c r="G137" i="49" s="1"/>
  <c r="H141" i="49"/>
  <c r="H135" i="49"/>
  <c r="H134" i="49" s="1"/>
  <c r="H133" i="49" s="1"/>
  <c r="H132" i="49" s="1"/>
  <c r="H131" i="49" s="1"/>
  <c r="H130" i="49" s="1"/>
  <c r="G135" i="49"/>
  <c r="G134" i="49"/>
  <c r="G133" i="49" s="1"/>
  <c r="G132" i="49" s="1"/>
  <c r="G131" i="49" s="1"/>
  <c r="G130" i="49" s="1"/>
  <c r="H128" i="49"/>
  <c r="H127" i="49" s="1"/>
  <c r="H126" i="49" s="1"/>
  <c r="H125" i="49" s="1"/>
  <c r="H124" i="49" s="1"/>
  <c r="G128" i="49"/>
  <c r="G127" i="49" s="1"/>
  <c r="G126" i="49" s="1"/>
  <c r="G125" i="49" s="1"/>
  <c r="G124" i="49" s="1"/>
  <c r="H114" i="49"/>
  <c r="H113" i="49" s="1"/>
  <c r="H112" i="49" s="1"/>
  <c r="H111" i="49" s="1"/>
  <c r="G114" i="49"/>
  <c r="G113" i="49" s="1"/>
  <c r="G112" i="49" s="1"/>
  <c r="G111" i="49" s="1"/>
  <c r="H109" i="49"/>
  <c r="H108" i="49" s="1"/>
  <c r="H107" i="49" s="1"/>
  <c r="G109" i="49"/>
  <c r="G108" i="49" s="1"/>
  <c r="G107" i="49" s="1"/>
  <c r="G103" i="49"/>
  <c r="G101" i="49"/>
  <c r="H99" i="49"/>
  <c r="H98" i="49" s="1"/>
  <c r="G99" i="49"/>
  <c r="H96" i="49"/>
  <c r="G96" i="49"/>
  <c r="H94" i="49"/>
  <c r="G94" i="49"/>
  <c r="H92" i="49"/>
  <c r="G92" i="49"/>
  <c r="H78" i="49"/>
  <c r="H77" i="49" s="1"/>
  <c r="H76" i="49" s="1"/>
  <c r="H75" i="49" s="1"/>
  <c r="H74" i="49" s="1"/>
  <c r="H73" i="49" s="1"/>
  <c r="G78" i="49"/>
  <c r="G77" i="49" s="1"/>
  <c r="G76" i="49" s="1"/>
  <c r="G75" i="49" s="1"/>
  <c r="G74" i="49" s="1"/>
  <c r="G73" i="49" s="1"/>
  <c r="H71" i="49"/>
  <c r="H70" i="49" s="1"/>
  <c r="H69" i="49" s="1"/>
  <c r="H68" i="49" s="1"/>
  <c r="G71" i="49"/>
  <c r="G70" i="49" s="1"/>
  <c r="G69" i="49" s="1"/>
  <c r="G68" i="49" s="1"/>
  <c r="H66" i="49"/>
  <c r="H65" i="49" s="1"/>
  <c r="H64" i="49" s="1"/>
  <c r="H63" i="49" s="1"/>
  <c r="G66" i="49"/>
  <c r="G65" i="49" s="1"/>
  <c r="G64" i="49" s="1"/>
  <c r="G63" i="49" s="1"/>
  <c r="H59" i="49"/>
  <c r="H58" i="49" s="1"/>
  <c r="H57" i="49" s="1"/>
  <c r="H56" i="49" s="1"/>
  <c r="H55" i="49" s="1"/>
  <c r="H54" i="49" s="1"/>
  <c r="G59" i="49"/>
  <c r="G58" i="49" s="1"/>
  <c r="G57" i="49" s="1"/>
  <c r="G56" i="49" s="1"/>
  <c r="G55" i="49" s="1"/>
  <c r="G54" i="49" s="1"/>
  <c r="H52" i="49"/>
  <c r="H50" i="49" s="1"/>
  <c r="H49" i="49" s="1"/>
  <c r="G52" i="49"/>
  <c r="H46" i="49"/>
  <c r="H45" i="49" s="1"/>
  <c r="G46" i="49"/>
  <c r="G45" i="49" s="1"/>
  <c r="H43" i="49"/>
  <c r="H42" i="49" s="1"/>
  <c r="G43" i="49"/>
  <c r="G42" i="49" s="1"/>
  <c r="H33" i="49"/>
  <c r="H31" i="49" s="1"/>
  <c r="H30" i="49" s="1"/>
  <c r="G33" i="49"/>
  <c r="H26" i="49"/>
  <c r="H24" i="49" s="1"/>
  <c r="H23" i="49" s="1"/>
  <c r="H22" i="49" s="1"/>
  <c r="G26" i="49"/>
  <c r="G24" i="49" s="1"/>
  <c r="G23" i="49" s="1"/>
  <c r="G22" i="49" s="1"/>
  <c r="G25" i="49"/>
  <c r="H19" i="49"/>
  <c r="H18" i="49" s="1"/>
  <c r="H17" i="49" s="1"/>
  <c r="H16" i="49" s="1"/>
  <c r="H15" i="49" s="1"/>
  <c r="G19" i="49"/>
  <c r="G18" i="49" s="1"/>
  <c r="G17" i="49" s="1"/>
  <c r="G16" i="49" s="1"/>
  <c r="G15" i="49" s="1"/>
  <c r="F38" i="48"/>
  <c r="E38" i="48"/>
  <c r="F37" i="48"/>
  <c r="E37" i="48"/>
  <c r="F36" i="48"/>
  <c r="E36" i="48"/>
  <c r="F35" i="48"/>
  <c r="E35" i="48"/>
  <c r="E34" i="48"/>
  <c r="E33" i="48"/>
  <c r="F32" i="48"/>
  <c r="E32" i="48"/>
  <c r="F31" i="48"/>
  <c r="E31" i="48"/>
  <c r="F30" i="48"/>
  <c r="E30" i="48"/>
  <c r="E29" i="48"/>
  <c r="F28" i="48"/>
  <c r="E28" i="48"/>
  <c r="F27" i="48"/>
  <c r="E27" i="48"/>
  <c r="E26" i="48"/>
  <c r="F25" i="48"/>
  <c r="E25" i="48"/>
  <c r="F24" i="48"/>
  <c r="E24" i="48"/>
  <c r="F23" i="48"/>
  <c r="E23" i="48"/>
  <c r="F22" i="48"/>
  <c r="E22" i="48"/>
  <c r="F21" i="48"/>
  <c r="E21" i="48"/>
  <c r="F20" i="48"/>
  <c r="E20" i="48"/>
  <c r="F19" i="48"/>
  <c r="E19" i="48"/>
  <c r="F18" i="48"/>
  <c r="F17" i="48"/>
  <c r="E17" i="48"/>
  <c r="F16" i="48"/>
  <c r="E16" i="48"/>
  <c r="F15" i="48"/>
  <c r="E15" i="48"/>
  <c r="F14" i="48"/>
  <c r="E14" i="48"/>
  <c r="F13" i="48"/>
  <c r="E13" i="48"/>
  <c r="H29" i="49" l="1"/>
  <c r="G141" i="49"/>
  <c r="H91" i="49"/>
  <c r="H90" i="49" s="1"/>
  <c r="H89" i="49" s="1"/>
  <c r="H25" i="49"/>
  <c r="H32" i="49"/>
  <c r="G91" i="49"/>
  <c r="G90" i="49" s="1"/>
  <c r="G89" i="49" s="1"/>
  <c r="H48" i="49"/>
  <c r="H14" i="49" s="1"/>
  <c r="G98" i="49"/>
  <c r="H51" i="49"/>
  <c r="H85" i="49"/>
  <c r="H79" i="49" s="1"/>
  <c r="H106" i="49"/>
  <c r="H105" i="49" s="1"/>
  <c r="G106" i="49"/>
  <c r="G105" i="49" s="1"/>
  <c r="G32" i="49"/>
  <c r="G31" i="49"/>
  <c r="G30" i="49" s="1"/>
  <c r="G29" i="49" s="1"/>
  <c r="G51" i="49"/>
  <c r="G50" i="49"/>
  <c r="C81" i="46"/>
  <c r="G85" i="49" l="1"/>
  <c r="G79" i="49" s="1"/>
  <c r="H13" i="49"/>
  <c r="G48" i="49"/>
  <c r="G14" i="49" s="1"/>
  <c r="G49" i="49"/>
  <c r="G55" i="42"/>
  <c r="G13" i="49" l="1"/>
  <c r="C12" i="46"/>
  <c r="E37" i="41" l="1"/>
  <c r="E36" i="41"/>
  <c r="E25" i="41"/>
  <c r="E24" i="41"/>
  <c r="E23" i="41"/>
  <c r="E22" i="41"/>
  <c r="E21" i="41"/>
  <c r="C27" i="47" l="1"/>
  <c r="C26" i="47"/>
  <c r="C25" i="47" s="1"/>
  <c r="C23" i="47"/>
  <c r="C21" i="47"/>
  <c r="C20" i="47" s="1"/>
  <c r="C19" i="47" s="1"/>
  <c r="C17" i="47"/>
  <c r="C16" i="47" s="1"/>
  <c r="C14" i="47"/>
  <c r="C13" i="47" s="1"/>
  <c r="C93" i="46"/>
  <c r="C92" i="46"/>
  <c r="C90" i="46"/>
  <c r="C87" i="46" s="1"/>
  <c r="C88" i="46"/>
  <c r="C82" i="46"/>
  <c r="C78" i="46"/>
  <c r="C74" i="46"/>
  <c r="C73" i="46"/>
  <c r="C71" i="46"/>
  <c r="C70" i="46"/>
  <c r="C68" i="46"/>
  <c r="C65" i="46" s="1"/>
  <c r="C63" i="46"/>
  <c r="C62" i="46"/>
  <c r="C58" i="46" s="1"/>
  <c r="C60" i="46"/>
  <c r="C59" i="46"/>
  <c r="C56" i="46"/>
  <c r="C55" i="46" s="1"/>
  <c r="C51" i="46" s="1"/>
  <c r="C53" i="46"/>
  <c r="C52" i="46"/>
  <c r="C49" i="46"/>
  <c r="C46" i="46"/>
  <c r="C42" i="46"/>
  <c r="C41" i="46"/>
  <c r="C40" i="46" s="1"/>
  <c r="C38" i="46"/>
  <c r="C37" i="46"/>
  <c r="C35" i="46"/>
  <c r="C32" i="46" s="1"/>
  <c r="C33" i="46"/>
  <c r="C30" i="46"/>
  <c r="C28" i="46"/>
  <c r="C25" i="46"/>
  <c r="C20" i="46"/>
  <c r="C19" i="46" s="1"/>
  <c r="C11" i="46"/>
  <c r="C12" i="47" l="1"/>
  <c r="C45" i="46"/>
  <c r="C27" i="46"/>
  <c r="C77" i="46"/>
  <c r="C76" i="46" s="1"/>
  <c r="C48" i="46"/>
  <c r="C44" i="46" s="1"/>
  <c r="C10" i="46" l="1"/>
  <c r="C95" i="46" s="1"/>
  <c r="C34" i="47" l="1"/>
  <c r="C33" i="47" s="1"/>
  <c r="C32" i="47" s="1"/>
  <c r="C31" i="47" s="1"/>
  <c r="G103" i="42"/>
  <c r="G89" i="42"/>
  <c r="G88" i="42" s="1"/>
  <c r="G87" i="42" s="1"/>
  <c r="E27" i="41" s="1"/>
  <c r="G148" i="42"/>
  <c r="G146" i="42" s="1"/>
  <c r="G145" i="42" s="1"/>
  <c r="G144" i="42" s="1"/>
  <c r="G143" i="42" s="1"/>
  <c r="G147" i="42"/>
  <c r="G141" i="42"/>
  <c r="G140" i="42"/>
  <c r="G139" i="42" s="1"/>
  <c r="G138" i="42" s="1"/>
  <c r="G137" i="42" s="1"/>
  <c r="G136" i="42" s="1"/>
  <c r="G134" i="42"/>
  <c r="G133" i="42" s="1"/>
  <c r="G123" i="42"/>
  <c r="G122" i="42" s="1"/>
  <c r="G121" i="42" s="1"/>
  <c r="G118" i="42"/>
  <c r="G117" i="42"/>
  <c r="G116" i="42" s="1"/>
  <c r="G112" i="42"/>
  <c r="G111" i="42" s="1"/>
  <c r="G108" i="42"/>
  <c r="G105" i="42"/>
  <c r="G98" i="42"/>
  <c r="G96" i="42"/>
  <c r="G90" i="42"/>
  <c r="G84" i="42"/>
  <c r="G83" i="42" s="1"/>
  <c r="G82" i="42" s="1"/>
  <c r="G81" i="42" s="1"/>
  <c r="G79" i="42"/>
  <c r="G78" i="42"/>
  <c r="G77" i="42" s="1"/>
  <c r="G74" i="42"/>
  <c r="G72" i="42"/>
  <c r="G70" i="42"/>
  <c r="G69" i="42" s="1"/>
  <c r="G62" i="42"/>
  <c r="G61" i="42" s="1"/>
  <c r="G54" i="42"/>
  <c r="G53" i="42"/>
  <c r="G52" i="42" s="1"/>
  <c r="G49" i="42"/>
  <c r="G48" i="42" s="1"/>
  <c r="G47" i="42"/>
  <c r="G46" i="42" s="1"/>
  <c r="E17" i="41" s="1"/>
  <c r="G44" i="42"/>
  <c r="G43" i="42"/>
  <c r="G33" i="42"/>
  <c r="G32" i="42" s="1"/>
  <c r="G26" i="42"/>
  <c r="G25" i="42" s="1"/>
  <c r="G23" i="42"/>
  <c r="G22" i="42" s="1"/>
  <c r="G18" i="42"/>
  <c r="G17" i="42" s="1"/>
  <c r="G16" i="42" s="1"/>
  <c r="G15" i="42" s="1"/>
  <c r="G14" i="42" s="1"/>
  <c r="E14" i="41" s="1"/>
  <c r="E35" i="41"/>
  <c r="E34" i="41"/>
  <c r="E15" i="41"/>
  <c r="G110" i="42" l="1"/>
  <c r="E30" i="41" s="1"/>
  <c r="E31" i="41"/>
  <c r="G60" i="42"/>
  <c r="G59" i="42" s="1"/>
  <c r="G58" i="42" s="1"/>
  <c r="G57" i="42" s="1"/>
  <c r="E19" i="41" s="1"/>
  <c r="E20" i="41"/>
  <c r="G102" i="42"/>
  <c r="G101" i="42" s="1"/>
  <c r="G100" i="42" s="1"/>
  <c r="G94" i="42" s="1"/>
  <c r="G120" i="42"/>
  <c r="G115" i="42" s="1"/>
  <c r="G95" i="42"/>
  <c r="G76" i="42"/>
  <c r="G66" i="42"/>
  <c r="G67" i="42"/>
  <c r="G51" i="42"/>
  <c r="E18" i="41" s="1"/>
  <c r="G68" i="42"/>
  <c r="G31" i="42"/>
  <c r="G30" i="42" s="1"/>
  <c r="G29" i="42" s="1"/>
  <c r="G86" i="42" l="1"/>
  <c r="E26" i="41" s="1"/>
  <c r="E29" i="41"/>
  <c r="G13" i="42"/>
  <c r="E13" i="41" s="1"/>
  <c r="E16" i="41"/>
  <c r="G114" i="42"/>
  <c r="E32" i="41" s="1"/>
  <c r="E33" i="41"/>
  <c r="G12" i="42" l="1"/>
  <c r="E12" i="41" l="1"/>
  <c r="C38" i="47"/>
  <c r="C37" i="47" s="1"/>
  <c r="C36" i="47" s="1"/>
  <c r="C35" i="47" s="1"/>
  <c r="C30" i="47" s="1"/>
  <c r="C11" i="47" s="1"/>
</calcChain>
</file>

<file path=xl/sharedStrings.xml><?xml version="1.0" encoding="utf-8"?>
<sst xmlns="http://schemas.openxmlformats.org/spreadsheetml/2006/main" count="2451" uniqueCount="525">
  <si>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</si>
  <si>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</si>
  <si>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</si>
  <si>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</si>
  <si>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</si>
  <si>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</si>
  <si>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</si>
  <si>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</si>
  <si>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Иные межбюджетные трансферты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</si>
  <si>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</si>
  <si>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Обеспечение деятельности в сфере устанвленных функций бюджетных, автономных и казенных учреждений</t>
  </si>
  <si>
    <t>Непрограммные расходы органов местного самоуправления</t>
  </si>
  <si>
    <t>Другие вопросы в области национальной экономики</t>
  </si>
  <si>
    <t>НАЦИОНАЛЬНАЯ ЭКОНОМИКА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</si>
  <si>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</si>
  <si>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</si>
  <si>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09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</si>
  <si>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</si>
  <si>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</si>
  <si>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</si>
  <si>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</si>
  <si>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Дорожное хозяйство (дорожные фонды)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</si>
  <si>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</si>
  <si>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</si>
  <si>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</si>
  <si>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</si>
  <si>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</si>
  <si>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</si>
  <si>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</si>
  <si>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</si>
  <si>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</si>
  <si>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</si>
  <si>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</si>
  <si>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</si>
  <si>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</si>
  <si>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</si>
  <si>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</si>
  <si>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</si>
  <si>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</si>
  <si>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</si>
  <si>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</si>
  <si>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</si>
  <si>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</si>
  <si>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</si>
  <si>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</si>
  <si>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</si>
  <si>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</si>
  <si>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</si>
  <si>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</si>
  <si>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</si>
  <si>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Благоустройство</t>
  </si>
  <si>
    <t>Уличное освещение</t>
  </si>
  <si>
    <t>Организация и содержание мест захоронения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</si>
  <si>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</si>
  <si>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</si>
  <si>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</si>
  <si>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</si>
  <si>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</si>
  <si>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</si>
  <si>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</si>
  <si>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</si>
  <si>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</si>
  <si>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</si>
  <si>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</si>
  <si>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</si>
  <si>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</si>
  <si>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Развитие домов культуры за счет средств местного бюджета</t>
  </si>
  <si>
    <t>Раздел</t>
  </si>
  <si>
    <t>Подраздел</t>
  </si>
  <si>
    <t>к решению Думы Ревякинского МО</t>
  </si>
  <si>
    <t>к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</si>
  <si>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</si>
  <si>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</si>
  <si>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</si>
  <si>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</si>
  <si>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</si>
  <si>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</si>
  <si>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</si>
  <si>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</si>
  <si>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</si>
  <si>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</si>
  <si>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</si>
  <si>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</si>
  <si>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</si>
  <si>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91.2.00.00000</t>
  </si>
  <si>
    <t>91.2.00.73150</t>
  </si>
  <si>
    <t>91.1.00.60101</t>
  </si>
  <si>
    <t>91.1.00.60105</t>
  </si>
  <si>
    <t>91.1.00.60002</t>
  </si>
  <si>
    <t>91.1.00.60019</t>
  </si>
  <si>
    <t>91.1.00.60020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</si>
  <si>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</si>
  <si>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</si>
  <si>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</si>
  <si>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</si>
  <si>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</si>
  <si>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</si>
  <si>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</si>
  <si>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</si>
  <si>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</si>
  <si>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 xml:space="preserve">Обеспечение деятельности органов местного самоуправления </t>
  </si>
  <si>
    <t>91.3.00.50000</t>
  </si>
  <si>
    <t>Осуществление первичного воинского учета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</si>
  <si>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</si>
  <si>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</si>
  <si>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</si>
  <si>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</si>
  <si>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</si>
  <si>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</si>
  <si>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</si>
  <si>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</si>
  <si>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</si>
  <si>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</si>
  <si>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</si>
  <si>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</si>
  <si>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</si>
  <si>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10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</si>
  <si>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</si>
  <si>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</si>
  <si>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</si>
  <si>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</si>
  <si>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</si>
  <si>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</si>
  <si>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</si>
  <si>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91.4.00.00000</t>
  </si>
  <si>
    <t>Реализация мероприятий перечня народных инициатив</t>
  </si>
  <si>
    <t>91.4.00.S2370</t>
  </si>
  <si>
    <t>880</t>
  </si>
  <si>
    <t>247</t>
  </si>
  <si>
    <t>Закупка энергетических ресурсов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</si>
  <si>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</si>
  <si>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</si>
  <si>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</si>
  <si>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Обеспечение деятельности в сфере установленных функций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</si>
  <si>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</si>
  <si>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Реализация мероприятий "Благоустройство сельских территорий"</t>
  </si>
  <si>
    <t>243</t>
  </si>
  <si>
    <t>Закупка товаров, работ, услуг в целях капитального ремонта государственного (муниципального) имущества</t>
  </si>
  <si>
    <t>Приложение №5</t>
  </si>
  <si>
    <t xml:space="preserve">                                                                                                             "О  бюджете Ревякинского муниципального образования  на 2021 год и на плановый период 2022-2023 годов"</t>
  </si>
  <si>
    <t>РАСПРЕДЕЛЕНИЕ БЮДЖЕТНЫХ АССИГНОВАНИЙ ПО РАЗДЕЛАМ И ПОДРАЗДЕЛАМ КЛАССИФИКАЦИИ РАСХОДОВ БЮДЖЕТОВ НА 2021 ГОД</t>
  </si>
  <si>
    <t>ОБРАЗОВАНИЕ</t>
  </si>
  <si>
    <t>Профессиональная подготовка, переподготовка и повышение квалификации</t>
  </si>
  <si>
    <t>КУЛЬТУРА,КИНЕМАТОГРАФИЯ</t>
  </si>
  <si>
    <t>Приложение №7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</si>
  <si>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</si>
  <si>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РАСПРЕДЕЛЕНИЕ БЮДЖЕТНЫХ АССИГНОВАНИЙ ПО РАЗДЕЛАМ, ПОДРАЗДЕЛАМ, ЦЕЛЕВЫМ СТАТЬЯМ И ВИДАМ РАСХОДОВ КЛАССИФИКАЦИИ РАСХОДОВ БЮДЖЕТОВ  НА 2021 ГОД</t>
  </si>
  <si>
    <t>Проведение выборов  и референдумов</t>
  </si>
  <si>
    <t>Иные бюджетные ассигнования</t>
  </si>
  <si>
    <t>800</t>
  </si>
  <si>
    <t>Специальные расходы</t>
  </si>
  <si>
    <t>Прочая закупка товаров, работ и услуг</t>
  </si>
  <si>
    <t>Муниципальная программа "Обеспечение пожарной безопасности на территории Иркутского района</t>
  </si>
  <si>
    <t>Иные мероприятия в сфере установленных функций</t>
  </si>
  <si>
    <t>91.4.00.L5762</t>
  </si>
  <si>
    <t>20.5.00.99000</t>
  </si>
  <si>
    <t>Приложение №1</t>
  </si>
  <si>
    <t>к  решению Думы Ревякинского МО</t>
  </si>
  <si>
    <t xml:space="preserve">  "О бюджете Ревякинского муниципального образования  на 2021 год и на плановый период 2022-2023 годов"</t>
  </si>
  <si>
    <t xml:space="preserve"> ПРОГНОЗИРУЕМЫЕ ДОХОДЫ БЮДЖЕТА РЕВЯКИНСКОГО МУНИЦИПАЛЬНОГО ОБРАЗОВАНИЯ НА 2021 год</t>
  </si>
  <si>
    <t xml:space="preserve">                              </t>
  </si>
  <si>
    <t>Код БК</t>
  </si>
  <si>
    <t>Сумма (тыс.руб)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</si>
  <si>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</si>
  <si>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</si>
  <si>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</si>
  <si>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</si>
  <si>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 xml:space="preserve">Налог на доходы физических лиц </t>
  </si>
  <si>
    <t>182 1 01 02000 01 0000 110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</si>
  <si>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</si>
  <si>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</si>
  <si>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</si>
  <si>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</si>
  <si>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</si>
  <si>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</si>
  <si>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</si>
  <si>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</si>
  <si>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</si>
  <si>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</si>
  <si>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УСЛУГИ), РЕАЛИЗУЕМЫЕ НА ТЕРРИТОРИИ РОССИЙСКОЙ ФЕДЕРАЦИИ</t>
  </si>
  <si>
    <t>100 1 03 00000 00 0000 000</t>
  </si>
  <si>
    <t xml:space="preserve">Акцизы по подакцизным товарам (продукции), производимым на территории Российской Федерации </t>
  </si>
  <si>
    <r>
      <rPr>
        <i/>
        <sz val="10"/>
        <rFont val="Times New Roman"/>
        <family val="1"/>
        <charset val="204"/>
      </rPr>
      <t xml:space="preserve">100 </t>
    </r>
    <r>
      <rPr>
        <b/>
        <i/>
        <sz val="10"/>
        <rFont val="Times New Roman"/>
        <family val="1"/>
        <charset val="204"/>
      </rPr>
      <t>1 03 02000 01 0000 110</t>
    </r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</si>
  <si>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</si>
  <si>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</si>
  <si>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</si>
  <si>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</si>
  <si>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</si>
  <si>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</si>
  <si>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</si>
  <si>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</si>
  <si>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</si>
  <si>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182 1 05 00000 00 0000 000</t>
  </si>
  <si>
    <t>Единый сельскохозяйственный налог</t>
  </si>
  <si>
    <t>182 1 05 03010 01 0000 110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</si>
  <si>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</si>
  <si>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</si>
  <si>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</si>
  <si>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</si>
  <si>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</si>
  <si>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</si>
  <si>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Транспортный налог</t>
  </si>
  <si>
    <t>1 06 04000 00 0000 110</t>
  </si>
  <si>
    <t>Транспорный налог с физических лиц</t>
  </si>
  <si>
    <t>1 06 04012 00 0000 110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</si>
  <si>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</si>
  <si>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</si>
  <si>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</si>
  <si>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</si>
  <si>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</si>
  <si>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</si>
  <si>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</si>
  <si>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</si>
  <si>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</si>
  <si>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</si>
  <si>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</t>
  </si>
  <si>
    <t>727 1 08 00000 00 0000 000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</si>
  <si>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</si>
  <si>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727 1 08 04000 01 0000 110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</si>
  <si>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</si>
  <si>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727 1 08 04020 01 1000 110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</si>
  <si>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</si>
  <si>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</si>
  <si>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</si>
  <si>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</si>
  <si>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</si>
  <si>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</si>
  <si>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</si>
  <si>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</si>
  <si>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 xml:space="preserve"> ДОХОДЫ ОТ ИСПОЛЬЗОВАНИЯ ИМУЩЕСТВА, НАХОДЯЩЕГОСЯ В ГОСУДАРСТВЕННОЙ И МУНИЦИПАЛЬНОЙ СОБСТВЕННОСТИ</t>
  </si>
  <si>
    <t>727 1 11 00000 00 0000 000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</si>
  <si>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</si>
  <si>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727 1 11 05000 00 0000 120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</si>
  <si>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</si>
  <si>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727 1 11 05030 00 0000 120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</si>
  <si>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</si>
  <si>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727 1 11 05035 10 0000 120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</si>
  <si>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</si>
  <si>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</si>
  <si>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</si>
  <si>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</si>
  <si>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</si>
  <si>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000 1 11 09045 10 0000 120</t>
  </si>
  <si>
    <t>ДОХОДЫ ОТ ОКАЗАНИЯ ПЛАТНЫХ УСЛУГ (РАБОТ)  И КОМПЕНСАЦИИ ЗАТРАТ ГОСУДАРСТВА</t>
  </si>
  <si>
    <t>727 1 13 00000 00 0000 000</t>
  </si>
  <si>
    <t>Доходы от оказания платных услуг (работ)</t>
  </si>
  <si>
    <t>727 1 13 01000 00 0000 130</t>
  </si>
  <si>
    <t>Прочие доходы от оказания платных услуг (работ)</t>
  </si>
  <si>
    <t>727 1 13 01990 00 0000 130</t>
  </si>
  <si>
    <t xml:space="preserve">Прочие доходы от оказания платных услуг (работ) получателями средств бюджетов сельских поселений </t>
  </si>
  <si>
    <t>727 1 13 01995 10 0000 130</t>
  </si>
  <si>
    <t>Доходы от компенсации затрат государства</t>
  </si>
  <si>
    <t>727 1 13 02000 00 0000 130</t>
  </si>
  <si>
    <t>Прочие доходы от компенсации затрат государства</t>
  </si>
  <si>
    <t>727 1 13 02990 00 0000 130</t>
  </si>
  <si>
    <t>Прочие доходы от компенсации затрат бюджетов сельских поселений</t>
  </si>
  <si>
    <t>727 1 13 02995 10 0000 130</t>
  </si>
  <si>
    <t xml:space="preserve"> ДОХОДЫ ОТ ПРОДАЖИ МАТЕРИАЛЬНЫХ И НЕМАТЕРИАЛЬНЫХ АКТИВОВ</t>
  </si>
  <si>
    <t>727 1 14 00000 00 0000 000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</si>
  <si>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</si>
  <si>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</si>
  <si>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</si>
  <si>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</si>
  <si>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</si>
  <si>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</si>
  <si>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от продажи земельных участков, находящихся в государственной и муниципальной собственности</t>
  </si>
  <si>
    <t>727 1 14 06000 00 0000 430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</si>
  <si>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</si>
  <si>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727 1 14 06020 00 0000 430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</si>
  <si>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</si>
  <si>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727 1 14 06025 10 0000 430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</si>
  <si>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</si>
  <si>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</si>
  <si>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</si>
  <si>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</si>
  <si>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</si>
  <si>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</si>
  <si>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</si>
  <si>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</si>
  <si>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</si>
  <si>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</si>
  <si>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727 1 16 00000 00 0000 000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</si>
  <si>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</si>
  <si>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727 1 16 02000 02 0000 140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</si>
  <si>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</si>
  <si>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727 1 16 02020 02 0000 140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</si>
  <si>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</si>
  <si>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</si>
  <si>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</si>
  <si>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</si>
  <si>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</si>
  <si>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</si>
  <si>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</si>
  <si>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727 2 00 00000 00 0000 000</t>
  </si>
  <si>
    <t>БЕЗВОЗМЕЗДНЫЕ ПОСТУПЛЕНИЯ ОТ ДРУГИХ БЮДЖЕТОВ БЮДЖЕТНОЙ СИСТЕМЫ РОССИЙСКОЙ ФЕДЕРАЦИИ</t>
  </si>
  <si>
    <t>727 2 02 00000 00 0000 000</t>
  </si>
  <si>
    <t xml:space="preserve"> Дотации бюджетам бюджетной системы Российской Федерации</t>
  </si>
  <si>
    <t>727 2 02 10000 00 0000 150</t>
  </si>
  <si>
    <t xml:space="preserve"> Дотации на выравнивание бюджетной обеспеченности из бюджетов муниципальных районов, городских округов с внутригородским делением</t>
  </si>
  <si>
    <t>727 2 02 16001 10 0000 150</t>
  </si>
  <si>
    <t>Дотации бюджетам сельских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</si>
  <si>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</si>
  <si>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Российской Федерации (межбюджетные субсидии)</t>
  </si>
  <si>
    <t>727 2 02 20000 00 0000 150</t>
  </si>
  <si>
    <t>Прочие субсидии</t>
  </si>
  <si>
    <t>2 02 02000 00 0000 151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</si>
  <si>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</si>
  <si>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000 2 02 02079 10 0000 151</t>
  </si>
  <si>
    <t>Субсидии бюджетам на поддержку отрасли культуры</t>
  </si>
  <si>
    <t>000 2 02 25519 10 0000 150</t>
  </si>
  <si>
    <t>Субсидии бюджетам на обеспечение комплексного развития сельских территорий</t>
  </si>
  <si>
    <t>727 2 02 25576 10 0000 150</t>
  </si>
  <si>
    <t xml:space="preserve"> Прочие субсидии бюджетам сельских поселений</t>
  </si>
  <si>
    <t>727 2 02 29999 10 0000 150</t>
  </si>
  <si>
    <t>Субвенции бюджетам бюджетной системы Российской Федерации</t>
  </si>
  <si>
    <t>727 2 02 30000 00 0000 150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</si>
  <si>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</si>
  <si>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727 2 02 35118 00 0000 150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</si>
  <si>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</si>
  <si>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727 2 02 35118 10 0000 150</t>
  </si>
  <si>
    <t xml:space="preserve">  Субвенции местным бюджетам на выполнение передаваемых полномочий субъектов Российской Федерации</t>
  </si>
  <si>
    <t>727 2 02 30024 00 0000 150</t>
  </si>
  <si>
    <t>Субвенции бюджетам сельских поселений на выполнение передаваемых полномочий субъектов Российской Федерации</t>
  </si>
  <si>
    <t>727 2 02 30024 10 0000 150</t>
  </si>
  <si>
    <t>727 2 02 40000 00 0000 150</t>
  </si>
  <si>
    <t>Прочие межбюджетные трансферты, передаваемые бюджетам</t>
  </si>
  <si>
    <t>727 2 02 49999 00 0000 150</t>
  </si>
  <si>
    <t>Прочие межбюджетные трансферты, передаваемые бюджетам сельских поселений</t>
  </si>
  <si>
    <t>727 2 02 49999 10 0000 150</t>
  </si>
  <si>
    <t xml:space="preserve">Итого доходов </t>
  </si>
  <si>
    <t xml:space="preserve"> </t>
  </si>
  <si>
    <t>Приложение №9</t>
  </si>
  <si>
    <t>к  решению  Думы Ревякинского МО</t>
  </si>
  <si>
    <t xml:space="preserve"> ИСТОЧНИКИ  ВНУТРЕННЕГО ФИНАНСИРОВАНИЯ ДЕФИЦИТА БЮДЖЕТА РЕВЯКИНСКОГО МУНИЦИПАЛЬНОГО ОБРАЗОВАНИЯ НА 2021 ГОД</t>
  </si>
  <si>
    <t>Наименование показателей</t>
  </si>
  <si>
    <t>Код источников  финансирования</t>
  </si>
  <si>
    <t>Сумма</t>
  </si>
  <si>
    <t xml:space="preserve">Всего источников  финансирования дефицита бюджета </t>
  </si>
  <si>
    <t>Кредиты кредитных организаций в валюте Российской Федерации</t>
  </si>
  <si>
    <t>727 01 02 00 00 00 0000 000</t>
  </si>
  <si>
    <t>Получение кредитов от кредитных организаций в валюте Российской Федерации</t>
  </si>
  <si>
    <t>727 01 02 00 00 00 0000 700</t>
  </si>
  <si>
    <t>Кредиты, полученные в валюте Российской Федерации от кредитных организаций</t>
  </si>
  <si>
    <t>727 01 02 00 00 00 0000 710</t>
  </si>
  <si>
    <t>Получение кредитов от кредитных организаций бюджетами поселений в валюте Российской Федерации</t>
  </si>
  <si>
    <t>727 01 02 00 00 10 0000 710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</si>
  <si>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</si>
  <si>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</si>
  <si>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</si>
  <si>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</si>
  <si>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</si>
  <si>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 xml:space="preserve">Бюджетные кредиты от других бюджетов бюджетной системы Российской Федерации </t>
  </si>
  <si>
    <t>727 01 03 00 00 00 0000 000</t>
  </si>
  <si>
    <t>Бюджетные кредиты от других бюджетов бюджетной системы Российской Федерации в валюте Российской Федерации</t>
  </si>
  <si>
    <t>727 01 03 01 00 00 0000 000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</si>
  <si>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</si>
  <si>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</si>
  <si>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</si>
  <si>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</si>
  <si>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</si>
  <si>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727 01 03 01 00 00 0000 800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</si>
  <si>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</si>
  <si>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727 01 03 01 00 10 0000 810</t>
  </si>
  <si>
    <t>Земельные участки, находящиеся в государственной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</si>
  <si>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</si>
  <si>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</si>
  <si>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</si>
  <si>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</si>
  <si>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</si>
  <si>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</si>
  <si>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</si>
  <si>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</si>
  <si>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</si>
  <si>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Изменение остатков средств на счетах по учету средств бюджета</t>
  </si>
  <si>
    <t>727 01 05 00 00 00 0000 000</t>
  </si>
  <si>
    <t>Увеличение остатков средств бюджетов</t>
  </si>
  <si>
    <t>727 01 05 00 00 00 0000 500</t>
  </si>
  <si>
    <t>Увеличение прочих остатков средств бюджетов</t>
  </si>
  <si>
    <t xml:space="preserve">727 01 05 02 00 00 0000 500 </t>
  </si>
  <si>
    <t>Увеличение прочих остатков денежных средств бюджетов</t>
  </si>
  <si>
    <t>727 01 05 02 01 00 0000 510</t>
  </si>
  <si>
    <t>Увеличение прочих остатков денежных средств  бюджетов поселений</t>
  </si>
  <si>
    <t>727 01 05 02 01 10 0000 510</t>
  </si>
  <si>
    <t>Уменьшение остатков средств бюджетов</t>
  </si>
  <si>
    <t>727 01 05 00 00 00 0000 600</t>
  </si>
  <si>
    <t>Уменьшение прочих остатков средств бюджетов</t>
  </si>
  <si>
    <t>727 01 05 02 00 00 0000 600</t>
  </si>
  <si>
    <t>Уменьшение прочих остатков денежных средств бюджетов</t>
  </si>
  <si>
    <t>727 01 05 02 01 00 0000 610</t>
  </si>
  <si>
    <t>Уменьшение прочих остатков денежных средств бюджетов поселений</t>
  </si>
  <si>
    <t>727 01 05 02 01 10 0000 610</t>
  </si>
  <si>
    <t>182 1 01 02080 01 0000 110</t>
  </si>
  <si>
    <t>Приложение №6</t>
  </si>
  <si>
    <t>"О бюджете Ревякинского муниципального образования  на 2021 год и на плановый период 2022-2023 годов"</t>
  </si>
  <si>
    <t>РАСПРЕДЕЛЕНИЕ БЮДЖЕТНЫХ АССИГНОВАНИЙ ПО РАЗДЕЛАМ И ПОДРАЗДЕЛАМ КЛАССИФИКАЦИИ РАСХОДОВ БЮДЖЕТОВ НА 2022-2023г.</t>
  </si>
  <si>
    <t>2022г</t>
  </si>
  <si>
    <t>2023г</t>
  </si>
  <si>
    <t>СОЦИАЛЬНАЯ ПОЛИТИКА</t>
  </si>
  <si>
    <t>Мун.программа "Пожарная безопасность"</t>
  </si>
  <si>
    <t>06</t>
  </si>
  <si>
    <t>Приложение №8</t>
  </si>
  <si>
    <t xml:space="preserve">  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</si>
  <si>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РАСПРЕДЕЛЕНИЕ БЮДЖЕТНЫХ АССИГНОВАНИЙ ПО РАЗДЕЛАМ, ПОДРАЗДЕЛАМ, ЦЕЛЕВЫМ СТАТЬЯМ И ВИДАМ РАСХОДОВ КЛАССИФИКАЦИИ РАСХОДОВ БЮДЖЕТОВ  НА 2022-2023</t>
  </si>
  <si>
    <t>2022 год</t>
  </si>
  <si>
    <t>2023 год</t>
  </si>
  <si>
    <t xml:space="preserve">Прочая закупка товаров, работ и услуг </t>
  </si>
  <si>
    <t>Мероприятия в области строительства, архитектуры и градостроительства</t>
  </si>
  <si>
    <t>Муниципальная программа «Мероприятия связанные с поддержкой местных инициатив граждан проживающих в сельской местности"</t>
  </si>
  <si>
    <t>21.8.00.00000</t>
  </si>
  <si>
    <t>21.8.00.99000</t>
  </si>
  <si>
    <t>91.400L5762</t>
  </si>
  <si>
    <t>Создание мест (площадок) накопления твердых коммунальных отходов</t>
  </si>
  <si>
    <t>91.400S2971</t>
  </si>
  <si>
    <t>20.5.00.00000</t>
  </si>
  <si>
    <t>Другие вопросы в области социальной политики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</si>
  <si>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</si>
  <si>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Приложение 2</t>
  </si>
  <si>
    <t xml:space="preserve">   "О бюджете Ревякинского муниципального образования  на 2021 год и на плановый период 2022-2023 годов"</t>
  </si>
  <si>
    <t xml:space="preserve"> ПРОГНОЗИРУЕМЫЕ ДОХОДЫ БЮДЖЕТА РЕВЯКИНСКОГО МУНИЦИПАЛЬНОГО ОБРАЗОВАНИЯ НА 2022-2023 г.</t>
  </si>
  <si>
    <t>2022 г</t>
  </si>
  <si>
    <t>2023 г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</si>
  <si>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</si>
  <si>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</si>
  <si>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</si>
  <si>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</si>
  <si>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</si>
  <si>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</si>
  <si>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</si>
  <si>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</si>
  <si>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</si>
  <si>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727  1 08 04020 01 1000 110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</si>
  <si>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</si>
  <si>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</si>
  <si>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</si>
  <si>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000 1 11 05000 00 0000 120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</si>
  <si>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</si>
  <si>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</si>
  <si>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</si>
  <si>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</si>
  <si>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727 1 13 01000 00 0000 000</t>
  </si>
  <si>
    <t>ДОХОДЫ ОТ ПРОДАЖИ МАТЕРИАЛЬНЫХ И НЕМАТЕРИАЛЬНЫХ АКТИВОВ</t>
  </si>
  <si>
    <t>000 1 14 00000 00 0000 000</t>
  </si>
  <si>
    <t>1 14 02000 00 0000 000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</si>
  <si>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</si>
  <si>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</si>
  <si>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</si>
  <si>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</si>
  <si>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</si>
  <si>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</si>
  <si>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</si>
  <si>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</si>
  <si>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</si>
  <si>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</si>
  <si>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 xml:space="preserve">Дотации бюджетам субъектов Российской Федерации и муниципальных образований </t>
  </si>
  <si>
    <t>Дотации бюджетам  сельских поселений на выравнивание  бюджетной обеспеченности</t>
  </si>
  <si>
    <t>000 2 02 01003 10 0000 150</t>
  </si>
  <si>
    <t>Субсидии бюджетам субъектов Российской Федерации и муниципальных образований (межбюджетные субсидии)</t>
  </si>
  <si>
    <t>000 2 02 20000 00 0000 151</t>
  </si>
  <si>
    <t>000 2 02 02079 10 0000 150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</si>
  <si>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</si>
  <si>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</si>
  <si>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</si>
  <si>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</si>
  <si>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2 02 04000 00 0000 150</t>
  </si>
  <si>
    <t>2 02 04999 00 0000 150</t>
  </si>
  <si>
    <t>Прочие межбюджетные трансферты, передаваемые бюджетам поселений</t>
  </si>
  <si>
    <t>2 02 04999 10 0000 150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</si>
  <si>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</si>
  <si>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Приложение № 12</t>
  </si>
  <si>
    <t xml:space="preserve">РАСПРЕДЕЛЕНИЕ БЮДЖЕТНЫХ АССИГНОВАНИЙ НА РЕАЛИЗАЦИЮ МУНИЦИПАЛЬНЫХ  ПРОГРАММ РЕВЯКИНСКОГО МУНИЦИПАЛЬНОГО ОБРАЗОВАНИЯ НА 2022-2023 Г. </t>
  </si>
  <si>
    <t>(тыс. руб)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</si>
  <si>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</si>
  <si>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</si>
  <si>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</si>
  <si>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</si>
  <si>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</si>
  <si>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1</t>
  </si>
  <si>
    <t xml:space="preserve">Дорожный фонд Ревякинского муниципального образования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</si>
  <si>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</si>
  <si>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t>Администрация Ревякинского муниципального образования</t>
  </si>
  <si>
    <t>0409</t>
  </si>
  <si>
    <t>200</t>
  </si>
  <si>
    <t>2</t>
  </si>
  <si>
    <t>3</t>
  </si>
  <si>
    <t>Муниципальная программа "Развитие культуры в Ревякинском муниципальном образовании на 2017-2021 г.г."</t>
  </si>
  <si>
    <r>
      <t>Всего</t>
    </r>
    <r>
      <rPr>
        <sz val="10"/>
        <rFont val="Arial Cyr"/>
        <charset val="204"/>
      </rPr>
      <t>,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в том числе:</t>
    </r>
    <r>
      <rPr>
        <b/>
        <sz val="10"/>
        <rFont val="Arial Cyr"/>
        <charset val="204"/>
      </rPr>
      <t xml:space="preserve"> </t>
    </r>
  </si>
  <si>
    <t>0801</t>
  </si>
  <si>
    <t>0310</t>
  </si>
  <si>
    <t>Итого  по программам</t>
  </si>
  <si>
    <t>Приложение №10</t>
  </si>
  <si>
    <t xml:space="preserve"> ИСТОЧНИКИ  ВНУТРЕННЕГО ФИНАНСИРОВАНИЯ ДЕФИЦИТА БЮДЖЕТА РЕВЯКИНСКОГО МУНИЦИПАЛЬНОГО ОБРАЗОВАНИЯ НА 2022-2023г</t>
  </si>
  <si>
    <t>2022 г.</t>
  </si>
  <si>
    <t>2023 г.</t>
  </si>
  <si>
    <t>Приложение № 14</t>
  </si>
  <si>
    <t xml:space="preserve">Программа муниципальных внутренних заимствований Ревякинского муниципального образования на 2022-2023 годы. </t>
  </si>
  <si>
    <t>(тыс. рублей)</t>
  </si>
  <si>
    <t>Виды заимствований</t>
  </si>
  <si>
    <t xml:space="preserve"> 2022 год</t>
  </si>
  <si>
    <t xml:space="preserve"> 2023 год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</si>
  <si>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</si>
  <si>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</si>
  <si>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</si>
  <si>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</si>
  <si>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</si>
  <si>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</si>
  <si>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</si>
  <si>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Приложение № 13</t>
  </si>
  <si>
    <t xml:space="preserve">                       </t>
  </si>
  <si>
    <t xml:space="preserve">Программа муниципальных внутренних заимствований Ревякинского муниципального образования на 2021 год </t>
  </si>
  <si>
    <t xml:space="preserve"> 2021 год</t>
  </si>
  <si>
    <t>Приложение № 11</t>
  </si>
  <si>
    <t xml:space="preserve">РАСПРЕДЕЛЕНИЕ БЮДЖЕТНЫХ АССИГНОВАНИЙ НА РЕАЛИЗАЦИЮ МУНИЦИПАЛЬНЫХ  ПРОГРАММ РЕВЯКИНСКОГО МУНИЦИПАЛЬНОГО ОБРАЗОВАНИЯ НА 2021 ГОД </t>
  </si>
  <si>
    <t>2021 год</t>
  </si>
  <si>
    <t>727 01 02 00 00 10 0000 810</t>
  </si>
  <si>
    <t>727 01 02 00 00 00 0000 800</t>
  </si>
  <si>
    <t xml:space="preserve"> Погашение бюджетами сельских поселений кредитов от кредитных организаций в валюте Российской Федерации</t>
  </si>
  <si>
    <t>727 01 03 01 00 10 0000 710</t>
  </si>
  <si>
    <t>727 01 03 01 00 00 0000 700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</si>
  <si>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</si>
  <si>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Привлечение бюджетных кредитов из других бюджетов бюджетной системы Российской Федерации в валюте Российской Федерации</t>
  </si>
  <si>
    <t xml:space="preserve"> Бюджетные кредиты из других бюджетов бюджетной системы Российской Федерации в валюте Российской Федерации </t>
  </si>
  <si>
    <t>Бюджетные кредиты из других бюджетов бюджетной системы Российской Федерации</t>
  </si>
  <si>
    <t>от 16.12.2021№57-229/дсп</t>
  </si>
  <si>
    <t xml:space="preserve"> "О бюджете Ревякинского муниципального образования  на 2021 год и на плановый период 2022-2023 годов" от 16.12.2021№57-229/дсп</t>
  </si>
  <si>
    <t xml:space="preserve"> "О бюджете Ревякинского муниципального образования  на 2021 год и на плановый период 2022-2023 годов"       от 16.12.2021№57-229/дсп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</si>
</sst>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00000"/>
    <numFmt numFmtId="166" formatCode="0.0"/>
    <numFmt numFmtId="167" formatCode="0.0000"/>
    <numFmt numFmtId="168" formatCode="#,##0.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10"/>
      <name val="Arial Cyr"/>
      <charset val="204"/>
    </font>
    <font>
      <b/>
      <sz val="9"/>
      <name val="Times New Roman"/>
      <family val="1"/>
      <charset val="204"/>
    </font>
    <font>
      <sz val="10"/>
      <color indexed="14"/>
      <name val="Arial Cyr"/>
      <charset val="204"/>
    </font>
    <font>
      <sz val="10"/>
      <color indexed="17"/>
      <name val="Arial Cyr"/>
      <charset val="204"/>
    </font>
    <font>
      <sz val="10"/>
      <color indexed="12"/>
      <name val="Arial Cyr"/>
      <charset val="204"/>
    </font>
    <font>
      <sz val="10"/>
      <color indexed="61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27" fillId="0" borderId="9" applyNumberFormat="0" applyFill="0" applyAlignment="0" applyProtection="0"/>
    <xf numFmtId="0" fontId="12" fillId="0" borderId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" fillId="0" borderId="0"/>
    <xf numFmtId="0" fontId="1" fillId="0" borderId="0"/>
    <xf numFmtId="0" fontId="12" fillId="0" borderId="0"/>
  </cellStyleXfs>
  <cellXfs count="479">
    <xf numFmtId="0" fontId="0" fillId="0" borderId="0" xfId="0"/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6" fillId="0" borderId="0" xfId="0" applyNumberFormat="1" applyFont="1" applyAlignment="1">
      <alignment vertical="top"/>
    </xf>
    <xf numFmtId="0" fontId="8" fillId="0" borderId="20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1" fontId="8" fillId="0" borderId="0" xfId="0" applyNumberFormat="1" applyFont="1" applyAlignment="1">
      <alignment vertical="top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/>
    </xf>
    <xf numFmtId="49" fontId="11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49" fontId="8" fillId="0" borderId="14" xfId="0" applyNumberFormat="1" applyFont="1" applyBorder="1" applyAlignment="1">
      <alignment vertical="top"/>
    </xf>
    <xf numFmtId="49" fontId="9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Border="1" applyAlignment="1">
      <alignment vertical="top"/>
    </xf>
    <xf numFmtId="0" fontId="30" fillId="0" borderId="13" xfId="0" applyFont="1" applyBorder="1" applyAlignment="1">
      <alignment vertical="top" wrapText="1"/>
    </xf>
    <xf numFmtId="49" fontId="30" fillId="0" borderId="14" xfId="0" applyNumberFormat="1" applyFont="1" applyBorder="1" applyAlignment="1">
      <alignment horizontal="center" vertical="top"/>
    </xf>
    <xf numFmtId="49" fontId="30" fillId="0" borderId="14" xfId="0" applyNumberFormat="1" applyFont="1" applyBorder="1" applyAlignment="1">
      <alignment vertical="top"/>
    </xf>
    <xf numFmtId="49" fontId="30" fillId="0" borderId="14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0" borderId="14" xfId="0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5" fillId="0" borderId="21" xfId="0" applyNumberFormat="1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13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/>
    </xf>
    <xf numFmtId="1" fontId="5" fillId="0" borderId="0" xfId="0" applyNumberFormat="1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9" fontId="6" fillId="0" borderId="16" xfId="0" applyNumberFormat="1" applyFont="1" applyBorder="1" applyAlignment="1">
      <alignment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30" fillId="19" borderId="13" xfId="0" applyFont="1" applyFill="1" applyBorder="1" applyAlignment="1">
      <alignment vertical="top" wrapText="1"/>
    </xf>
    <xf numFmtId="49" fontId="30" fillId="19" borderId="14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0" fontId="8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10" fillId="0" borderId="13" xfId="0" applyFont="1" applyBorder="1" applyAlignment="1">
      <alignment wrapText="1"/>
    </xf>
    <xf numFmtId="49" fontId="30" fillId="19" borderId="14" xfId="0" applyNumberFormat="1" applyFont="1" applyFill="1" applyBorder="1" applyAlignment="1">
      <alignment vertical="top"/>
    </xf>
    <xf numFmtId="4" fontId="8" fillId="0" borderId="25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 wrapText="1"/>
    </xf>
    <xf numFmtId="4" fontId="11" fillId="0" borderId="21" xfId="0" applyNumberFormat="1" applyFont="1" applyBorder="1" applyAlignment="1">
      <alignment horizontal="right" vertical="top" wrapText="1"/>
    </xf>
    <xf numFmtId="4" fontId="30" fillId="0" borderId="21" xfId="0" applyNumberFormat="1" applyFont="1" applyBorder="1" applyAlignment="1">
      <alignment horizontal="right" vertical="top" wrapText="1"/>
    </xf>
    <xf numFmtId="4" fontId="8" fillId="0" borderId="21" xfId="0" applyNumberFormat="1" applyFont="1" applyBorder="1" applyAlignment="1">
      <alignment horizontal="right" vertical="top" wrapText="1"/>
    </xf>
    <xf numFmtId="4" fontId="10" fillId="0" borderId="21" xfId="0" applyNumberFormat="1" applyFont="1" applyBorder="1" applyAlignment="1">
      <alignment vertical="top" wrapText="1"/>
    </xf>
    <xf numFmtId="4" fontId="6" fillId="0" borderId="21" xfId="0" applyNumberFormat="1" applyFont="1" applyFill="1" applyBorder="1" applyAlignment="1">
      <alignment horizontal="right" vertical="top"/>
    </xf>
    <xf numFmtId="4" fontId="10" fillId="0" borderId="21" xfId="0" applyNumberFormat="1" applyFont="1" applyBorder="1" applyAlignment="1">
      <alignment horizontal="right" vertical="top" wrapText="1"/>
    </xf>
    <xf numFmtId="4" fontId="8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horizontal="right" vertical="top"/>
    </xf>
    <xf numFmtId="4" fontId="30" fillId="19" borderId="21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4" fontId="11" fillId="0" borderId="21" xfId="0" applyNumberFormat="1" applyFont="1" applyBorder="1" applyAlignment="1">
      <alignment vertical="top" wrapText="1"/>
    </xf>
    <xf numFmtId="4" fontId="30" fillId="0" borderId="21" xfId="0" applyNumberFormat="1" applyFont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 wrapText="1"/>
    </xf>
    <xf numFmtId="4" fontId="11" fillId="0" borderId="21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vertical="top" wrapText="1"/>
    </xf>
    <xf numFmtId="4" fontId="6" fillId="19" borderId="21" xfId="0" applyNumberFormat="1" applyFont="1" applyFill="1" applyBorder="1" applyAlignment="1">
      <alignment horizontal="right" vertical="top"/>
    </xf>
    <xf numFmtId="4" fontId="10" fillId="0" borderId="21" xfId="0" applyNumberFormat="1" applyFont="1" applyBorder="1" applyAlignment="1">
      <alignment vertical="top"/>
    </xf>
    <xf numFmtId="4" fontId="5" fillId="0" borderId="21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top" wrapText="1"/>
    </xf>
    <xf numFmtId="4" fontId="6" fillId="0" borderId="23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9" fontId="7" fillId="0" borderId="11" xfId="0" applyNumberFormat="1" applyFont="1" applyFill="1" applyBorder="1" applyAlignment="1">
      <alignment vertical="top"/>
    </xf>
    <xf numFmtId="4" fontId="7" fillId="0" borderId="12" xfId="0" applyNumberFormat="1" applyFont="1" applyFill="1" applyBorder="1" applyAlignment="1">
      <alignment vertical="top"/>
    </xf>
    <xf numFmtId="4" fontId="8" fillId="0" borderId="21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49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4" fontId="8" fillId="0" borderId="22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2" fontId="5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vertical="top"/>
    </xf>
    <xf numFmtId="4" fontId="7" fillId="0" borderId="12" xfId="0" applyNumberFormat="1" applyFont="1" applyFill="1" applyBorder="1" applyAlignment="1">
      <alignment horizontal="right" vertical="top"/>
    </xf>
    <xf numFmtId="2" fontId="8" fillId="0" borderId="0" xfId="0" applyNumberFormat="1" applyFont="1" applyAlignment="1">
      <alignment vertical="top"/>
    </xf>
    <xf numFmtId="9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4" fontId="8" fillId="0" borderId="21" xfId="0" applyNumberFormat="1" applyFont="1" applyBorder="1" applyAlignment="1">
      <alignment horizontal="right" vertical="center"/>
    </xf>
    <xf numFmtId="0" fontId="7" fillId="0" borderId="26" xfId="0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top"/>
    </xf>
    <xf numFmtId="4" fontId="5" fillId="0" borderId="13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top"/>
    </xf>
    <xf numFmtId="4" fontId="6" fillId="0" borderId="13" xfId="0" applyNumberFormat="1" applyFont="1" applyFill="1" applyBorder="1" applyAlignment="1">
      <alignment vertical="top" wrapText="1"/>
    </xf>
    <xf numFmtId="10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0" fontId="6" fillId="0" borderId="0" xfId="0" applyFont="1"/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14" fontId="36" fillId="0" borderId="0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2" fontId="8" fillId="0" borderId="12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10" xfId="0" applyFont="1" applyBorder="1"/>
    <xf numFmtId="0" fontId="39" fillId="0" borderId="28" xfId="0" applyFont="1" applyBorder="1"/>
    <xf numFmtId="2" fontId="39" fillId="0" borderId="21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Fill="1" applyBorder="1"/>
    <xf numFmtId="4" fontId="10" fillId="0" borderId="21" xfId="0" applyNumberFormat="1" applyFont="1" applyBorder="1" applyAlignment="1">
      <alignment horizontal="center"/>
    </xf>
    <xf numFmtId="1" fontId="38" fillId="0" borderId="0" xfId="0" applyNumberFormat="1" applyFont="1"/>
    <xf numFmtId="0" fontId="6" fillId="0" borderId="13" xfId="0" applyFont="1" applyBorder="1" applyAlignment="1">
      <alignment wrapText="1"/>
    </xf>
    <xf numFmtId="0" fontId="6" fillId="0" borderId="14" xfId="0" applyFont="1" applyFill="1" applyBorder="1"/>
    <xf numFmtId="166" fontId="6" fillId="0" borderId="21" xfId="0" applyNumberFormat="1" applyFont="1" applyBorder="1" applyAlignment="1">
      <alignment horizontal="center"/>
    </xf>
    <xf numFmtId="0" fontId="44" fillId="0" borderId="29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2" fontId="6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39" fillId="0" borderId="13" xfId="0" applyFont="1" applyFill="1" applyBorder="1" applyAlignment="1">
      <alignment wrapText="1"/>
    </xf>
    <xf numFmtId="0" fontId="39" fillId="0" borderId="14" xfId="0" applyFont="1" applyBorder="1"/>
    <xf numFmtId="4" fontId="8" fillId="0" borderId="21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4" xfId="0" applyFont="1" applyBorder="1"/>
    <xf numFmtId="4" fontId="38" fillId="0" borderId="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Border="1"/>
    <xf numFmtId="167" fontId="42" fillId="0" borderId="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wrapText="1"/>
    </xf>
    <xf numFmtId="4" fontId="39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28" xfId="0" applyFont="1" applyBorder="1"/>
    <xf numFmtId="0" fontId="10" fillId="0" borderId="28" xfId="0" applyFont="1" applyBorder="1"/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6" fontId="10" fillId="0" borderId="21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9" fillId="0" borderId="13" xfId="0" applyFont="1" applyBorder="1"/>
    <xf numFmtId="0" fontId="9" fillId="0" borderId="28" xfId="0" applyFont="1" applyBorder="1"/>
    <xf numFmtId="4" fontId="9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39" fillId="0" borderId="13" xfId="0" applyFont="1" applyBorder="1"/>
    <xf numFmtId="0" fontId="8" fillId="0" borderId="13" xfId="0" applyFont="1" applyBorder="1" applyAlignment="1">
      <alignment wrapText="1"/>
    </xf>
    <xf numFmtId="0" fontId="8" fillId="0" borderId="28" xfId="0" applyFont="1" applyBorder="1"/>
    <xf numFmtId="166" fontId="8" fillId="0" borderId="2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9" fillId="0" borderId="13" xfId="0" applyFont="1" applyBorder="1" applyAlignment="1">
      <alignment wrapText="1"/>
    </xf>
    <xf numFmtId="1" fontId="34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4" xfId="0" applyFont="1" applyFill="1" applyBorder="1"/>
    <xf numFmtId="2" fontId="8" fillId="0" borderId="21" xfId="0" applyNumberFormat="1" applyFont="1" applyBorder="1" applyAlignment="1">
      <alignment horizontal="center"/>
    </xf>
    <xf numFmtId="0" fontId="6" fillId="0" borderId="28" xfId="0" applyFont="1" applyFill="1" applyBorder="1"/>
    <xf numFmtId="0" fontId="9" fillId="0" borderId="14" xfId="0" applyFont="1" applyBorder="1"/>
    <xf numFmtId="2" fontId="9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33" fillId="0" borderId="0" xfId="0" applyFont="1" applyBorder="1" applyAlignment="1">
      <alignment horizontal="center"/>
    </xf>
    <xf numFmtId="0" fontId="39" fillId="0" borderId="28" xfId="0" applyFont="1" applyFill="1" applyBorder="1"/>
    <xf numFmtId="0" fontId="46" fillId="0" borderId="13" xfId="0" applyFont="1" applyFill="1" applyBorder="1" applyAlignment="1">
      <alignment wrapText="1"/>
    </xf>
    <xf numFmtId="0" fontId="6" fillId="0" borderId="30" xfId="0" applyFont="1" applyFill="1" applyBorder="1"/>
    <xf numFmtId="0" fontId="8" fillId="0" borderId="28" xfId="0" applyFont="1" applyFill="1" applyBorder="1"/>
    <xf numFmtId="0" fontId="5" fillId="0" borderId="31" xfId="0" applyFont="1" applyBorder="1"/>
    <xf numFmtId="0" fontId="6" fillId="0" borderId="32" xfId="0" applyFont="1" applyBorder="1"/>
    <xf numFmtId="2" fontId="8" fillId="0" borderId="33" xfId="0" applyNumberFormat="1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0" fontId="47" fillId="0" borderId="0" xfId="0" applyFont="1"/>
    <xf numFmtId="0" fontId="3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0" borderId="0" xfId="0" applyBorder="1"/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wrapText="1"/>
    </xf>
    <xf numFmtId="0" fontId="0" fillId="0" borderId="14" xfId="0" applyBorder="1"/>
    <xf numFmtId="2" fontId="45" fillId="0" borderId="2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45" fillId="0" borderId="14" xfId="0" applyFont="1" applyBorder="1"/>
    <xf numFmtId="166" fontId="34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4" xfId="0" applyFont="1" applyBorder="1"/>
    <xf numFmtId="2" fontId="3" fillId="0" borderId="21" xfId="0" applyNumberFormat="1" applyFont="1" applyBorder="1" applyAlignment="1">
      <alignment horizontal="center"/>
    </xf>
    <xf numFmtId="166" fontId="45" fillId="0" borderId="21" xfId="0" applyNumberFormat="1" applyFont="1" applyBorder="1" applyAlignment="1">
      <alignment horizontal="center"/>
    </xf>
    <xf numFmtId="0" fontId="3" fillId="0" borderId="14" xfId="0" applyFont="1" applyBorder="1"/>
    <xf numFmtId="166" fontId="3" fillId="0" borderId="21" xfId="0" applyNumberFormat="1" applyFont="1" applyBorder="1" applyAlignment="1">
      <alignment horizontal="center"/>
    </xf>
    <xf numFmtId="0" fontId="48" fillId="0" borderId="13" xfId="0" applyFont="1" applyBorder="1" applyAlignment="1">
      <alignment wrapText="1"/>
    </xf>
    <xf numFmtId="0" fontId="48" fillId="0" borderId="14" xfId="0" applyFont="1" applyBorder="1"/>
    <xf numFmtId="2" fontId="48" fillId="0" borderId="21" xfId="0" applyNumberFormat="1" applyFont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14" xfId="0" applyFont="1" applyBorder="1"/>
    <xf numFmtId="166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166" fontId="0" fillId="0" borderId="2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8" fillId="0" borderId="0" xfId="0" applyFont="1" applyBorder="1"/>
    <xf numFmtId="0" fontId="48" fillId="0" borderId="34" xfId="0" applyFont="1" applyBorder="1" applyAlignment="1">
      <alignment wrapText="1"/>
    </xf>
    <xf numFmtId="0" fontId="48" fillId="0" borderId="35" xfId="0" applyFont="1" applyBorder="1"/>
    <xf numFmtId="2" fontId="48" fillId="0" borderId="36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0" fontId="49" fillId="0" borderId="13" xfId="0" applyFont="1" applyBorder="1"/>
    <xf numFmtId="0" fontId="0" fillId="0" borderId="13" xfId="0" applyBorder="1"/>
    <xf numFmtId="2" fontId="0" fillId="0" borderId="21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Font="1" applyBorder="1"/>
    <xf numFmtId="2" fontId="0" fillId="0" borderId="23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/>
    <xf numFmtId="4" fontId="6" fillId="20" borderId="21" xfId="0" applyNumberFormat="1" applyFont="1" applyFill="1" applyBorder="1" applyAlignment="1">
      <alignment horizontal="right" vertical="top"/>
    </xf>
    <xf numFmtId="4" fontId="6" fillId="19" borderId="2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6" fillId="19" borderId="0" xfId="0" applyFont="1" applyFill="1" applyAlignment="1">
      <alignment vertical="top"/>
    </xf>
    <xf numFmtId="4" fontId="6" fillId="19" borderId="0" xfId="0" applyNumberFormat="1" applyFont="1" applyFill="1" applyAlignment="1">
      <alignment vertical="top"/>
    </xf>
    <xf numFmtId="0" fontId="8" fillId="19" borderId="0" xfId="0" applyFont="1" applyFill="1" applyAlignment="1">
      <alignment vertical="top" wrapText="1"/>
    </xf>
    <xf numFmtId="0" fontId="8" fillId="19" borderId="18" xfId="0" applyFont="1" applyFill="1" applyBorder="1" applyAlignment="1">
      <alignment horizontal="center" vertical="top"/>
    </xf>
    <xf numFmtId="0" fontId="8" fillId="19" borderId="24" xfId="0" applyFont="1" applyFill="1" applyBorder="1" applyAlignment="1">
      <alignment horizontal="center" vertical="top"/>
    </xf>
    <xf numFmtId="4" fontId="8" fillId="19" borderId="22" xfId="0" applyNumberFormat="1" applyFont="1" applyFill="1" applyBorder="1" applyAlignment="1">
      <alignment horizontal="center" vertical="top" wrapText="1"/>
    </xf>
    <xf numFmtId="0" fontId="8" fillId="19" borderId="14" xfId="0" applyFont="1" applyFill="1" applyBorder="1" applyAlignment="1">
      <alignment horizontal="center" vertical="top"/>
    </xf>
    <xf numFmtId="4" fontId="8" fillId="19" borderId="14" xfId="0" applyNumberFormat="1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vertical="top" wrapText="1"/>
    </xf>
    <xf numFmtId="0" fontId="5" fillId="19" borderId="14" xfId="0" applyFont="1" applyFill="1" applyBorder="1" applyAlignment="1">
      <alignment horizontal="left" vertical="top" wrapText="1"/>
    </xf>
    <xf numFmtId="2" fontId="5" fillId="19" borderId="14" xfId="0" applyNumberFormat="1" applyFont="1" applyFill="1" applyBorder="1" applyAlignment="1">
      <alignment vertical="top"/>
    </xf>
    <xf numFmtId="0" fontId="5" fillId="19" borderId="14" xfId="0" applyFont="1" applyFill="1" applyBorder="1" applyAlignment="1">
      <alignment vertical="top"/>
    </xf>
    <xf numFmtId="4" fontId="5" fillId="19" borderId="21" xfId="0" applyNumberFormat="1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49" fontId="7" fillId="19" borderId="11" xfId="0" applyNumberFormat="1" applyFont="1" applyFill="1" applyBorder="1" applyAlignment="1">
      <alignment vertical="top"/>
    </xf>
    <xf numFmtId="49" fontId="7" fillId="19" borderId="11" xfId="0" applyNumberFormat="1" applyFont="1" applyFill="1" applyBorder="1" applyAlignment="1">
      <alignment horizontal="center" vertical="top"/>
    </xf>
    <xf numFmtId="4" fontId="7" fillId="19" borderId="12" xfId="0" applyNumberFormat="1" applyFont="1" applyFill="1" applyBorder="1" applyAlignment="1">
      <alignment vertical="top"/>
    </xf>
    <xf numFmtId="0" fontId="7" fillId="19" borderId="10" xfId="0" applyFont="1" applyFill="1" applyBorder="1" applyAlignment="1">
      <alignment vertical="top" wrapText="1"/>
    </xf>
    <xf numFmtId="0" fontId="7" fillId="19" borderId="13" xfId="0" applyFont="1" applyFill="1" applyBorder="1" applyAlignment="1">
      <alignment vertical="top" wrapText="1"/>
    </xf>
    <xf numFmtId="49" fontId="7" fillId="19" borderId="14" xfId="0" applyNumberFormat="1" applyFont="1" applyFill="1" applyBorder="1" applyAlignment="1">
      <alignment horizontal="center" vertical="top"/>
    </xf>
    <xf numFmtId="0" fontId="7" fillId="19" borderId="13" xfId="0" applyFont="1" applyFill="1" applyBorder="1" applyAlignment="1">
      <alignment horizontal="left" vertical="top" wrapText="1"/>
    </xf>
    <xf numFmtId="0" fontId="7" fillId="19" borderId="13" xfId="0" applyFont="1" applyFill="1" applyBorder="1" applyAlignment="1">
      <alignment vertical="top"/>
    </xf>
    <xf numFmtId="49" fontId="7" fillId="19" borderId="14" xfId="0" applyNumberFormat="1" applyFont="1" applyFill="1" applyBorder="1" applyAlignment="1">
      <alignment horizontal="left" vertical="top"/>
    </xf>
    <xf numFmtId="49" fontId="7" fillId="19" borderId="14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right" vertical="top"/>
    </xf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66" fontId="39" fillId="0" borderId="21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4" fontId="5" fillId="0" borderId="28" xfId="0" applyNumberFormat="1" applyFont="1" applyFill="1" applyBorder="1" applyAlignment="1">
      <alignment vertical="top" wrapText="1"/>
    </xf>
    <xf numFmtId="4" fontId="11" fillId="0" borderId="28" xfId="0" applyNumberFormat="1" applyFont="1" applyFill="1" applyBorder="1" applyAlignment="1">
      <alignment vertical="top" wrapText="1"/>
    </xf>
    <xf numFmtId="4" fontId="6" fillId="0" borderId="28" xfId="0" applyNumberFormat="1" applyFont="1" applyFill="1" applyBorder="1" applyAlignment="1">
      <alignment horizontal="right" vertical="top"/>
    </xf>
    <xf numFmtId="49" fontId="31" fillId="0" borderId="0" xfId="45" applyNumberFormat="1" applyFont="1" applyFill="1" applyBorder="1" applyAlignment="1">
      <alignment vertical="center"/>
    </xf>
    <xf numFmtId="0" fontId="31" fillId="0" borderId="0" xfId="45" applyFont="1" applyFill="1" applyBorder="1" applyAlignment="1">
      <alignment horizontal="left" wrapText="1"/>
    </xf>
    <xf numFmtId="0" fontId="31" fillId="0" borderId="0" xfId="45" applyFont="1" applyFill="1" applyBorder="1" applyAlignment="1">
      <alignment wrapText="1"/>
    </xf>
    <xf numFmtId="0" fontId="31" fillId="0" borderId="0" xfId="45" applyFont="1" applyFill="1" applyBorder="1"/>
    <xf numFmtId="0" fontId="31" fillId="0" borderId="0" xfId="45" applyFont="1" applyFill="1" applyBorder="1" applyAlignment="1"/>
    <xf numFmtId="168" fontId="31" fillId="0" borderId="0" xfId="45" applyNumberFormat="1" applyFont="1" applyFill="1" applyBorder="1"/>
    <xf numFmtId="0" fontId="51" fillId="0" borderId="0" xfId="45" applyFont="1" applyFill="1" applyBorder="1" applyAlignment="1">
      <alignment horizontal="center" vertical="center" wrapText="1"/>
    </xf>
    <xf numFmtId="49" fontId="51" fillId="0" borderId="0" xfId="45" applyNumberFormat="1" applyFont="1" applyFill="1" applyBorder="1" applyAlignment="1">
      <alignment vertical="center"/>
    </xf>
    <xf numFmtId="0" fontId="51" fillId="0" borderId="0" xfId="45" applyFont="1" applyFill="1" applyBorder="1" applyAlignment="1">
      <alignment horizontal="center" wrapText="1"/>
    </xf>
    <xf numFmtId="49" fontId="51" fillId="0" borderId="0" xfId="45" applyNumberFormat="1" applyFont="1" applyFill="1" applyBorder="1" applyAlignment="1">
      <alignment horizontal="center" wrapText="1"/>
    </xf>
    <xf numFmtId="3" fontId="3" fillId="0" borderId="0" xfId="45" applyNumberFormat="1" applyFont="1" applyFill="1" applyBorder="1" applyAlignment="1">
      <alignment horizontal="right" wrapText="1"/>
    </xf>
    <xf numFmtId="49" fontId="45" fillId="0" borderId="16" xfId="45" applyNumberFormat="1" applyFont="1" applyFill="1" applyBorder="1" applyAlignment="1">
      <alignment horizontal="center" vertical="center"/>
    </xf>
    <xf numFmtId="0" fontId="45" fillId="0" borderId="16" xfId="45" applyFont="1" applyFill="1" applyBorder="1" applyAlignment="1">
      <alignment horizontal="center" vertical="center"/>
    </xf>
    <xf numFmtId="0" fontId="45" fillId="0" borderId="20" xfId="45" applyFont="1" applyFill="1" applyBorder="1" applyAlignment="1">
      <alignment vertical="center" wrapText="1"/>
    </xf>
    <xf numFmtId="49" fontId="3" fillId="0" borderId="20" xfId="45" applyNumberFormat="1" applyFont="1" applyFill="1" applyBorder="1" applyAlignment="1">
      <alignment horizontal="center" vertical="center"/>
    </xf>
    <xf numFmtId="0" fontId="45" fillId="0" borderId="20" xfId="45" applyFont="1" applyFill="1" applyBorder="1" applyAlignment="1">
      <alignment horizontal="center" vertical="center"/>
    </xf>
    <xf numFmtId="168" fontId="45" fillId="0" borderId="25" xfId="45" applyNumberFormat="1" applyFont="1" applyFill="1" applyBorder="1" applyAlignment="1">
      <alignment horizontal="right" vertical="center"/>
    </xf>
    <xf numFmtId="0" fontId="0" fillId="0" borderId="16" xfId="45" applyFont="1" applyFill="1" applyBorder="1" applyAlignment="1">
      <alignment horizontal="center" vertical="top" wrapText="1"/>
    </xf>
    <xf numFmtId="49" fontId="0" fillId="0" borderId="16" xfId="45" applyNumberFormat="1" applyFont="1" applyFill="1" applyBorder="1" applyAlignment="1">
      <alignment horizontal="center" vertical="center"/>
    </xf>
    <xf numFmtId="0" fontId="0" fillId="0" borderId="16" xfId="45" applyFont="1" applyFill="1" applyBorder="1" applyAlignment="1">
      <alignment horizontal="center" vertical="center"/>
    </xf>
    <xf numFmtId="49" fontId="3" fillId="0" borderId="16" xfId="45" applyNumberFormat="1" applyFont="1" applyFill="1" applyBorder="1" applyAlignment="1">
      <alignment horizontal="center" vertical="center"/>
    </xf>
    <xf numFmtId="2" fontId="3" fillId="0" borderId="23" xfId="45" applyNumberFormat="1" applyFont="1" applyFill="1" applyBorder="1" applyAlignment="1">
      <alignment horizontal="right" vertical="center"/>
    </xf>
    <xf numFmtId="2" fontId="45" fillId="0" borderId="25" xfId="45" applyNumberFormat="1" applyFont="1" applyFill="1" applyBorder="1" applyAlignment="1">
      <alignment horizontal="right" vertical="center"/>
    </xf>
    <xf numFmtId="0" fontId="3" fillId="0" borderId="16" xfId="45" applyFont="1" applyFill="1" applyBorder="1" applyAlignment="1">
      <alignment horizontal="center" vertical="center"/>
    </xf>
    <xf numFmtId="0" fontId="45" fillId="0" borderId="11" xfId="45" applyFont="1" applyFill="1" applyBorder="1" applyAlignment="1">
      <alignment vertical="center" wrapText="1"/>
    </xf>
    <xf numFmtId="49" fontId="3" fillId="0" borderId="11" xfId="45" applyNumberFormat="1" applyFont="1" applyFill="1" applyBorder="1" applyAlignment="1">
      <alignment horizontal="center" vertical="center"/>
    </xf>
    <xf numFmtId="0" fontId="45" fillId="0" borderId="11" xfId="45" applyFont="1" applyFill="1" applyBorder="1" applyAlignment="1">
      <alignment horizontal="center" vertical="center"/>
    </xf>
    <xf numFmtId="2" fontId="45" fillId="0" borderId="12" xfId="45" applyNumberFormat="1" applyFont="1" applyFill="1" applyBorder="1" applyAlignment="1">
      <alignment horizontal="right" vertical="center"/>
    </xf>
    <xf numFmtId="0" fontId="3" fillId="0" borderId="20" xfId="45" applyFont="1" applyFill="1" applyBorder="1" applyAlignment="1">
      <alignment horizontal="center" vertical="center"/>
    </xf>
    <xf numFmtId="0" fontId="0" fillId="0" borderId="35" xfId="45" applyFont="1" applyFill="1" applyBorder="1" applyAlignment="1">
      <alignment horizontal="center" vertical="top" wrapText="1"/>
    </xf>
    <xf numFmtId="0" fontId="3" fillId="0" borderId="35" xfId="45" applyFont="1" applyFill="1" applyBorder="1" applyAlignment="1">
      <alignment horizontal="center" vertical="center"/>
    </xf>
    <xf numFmtId="49" fontId="0" fillId="0" borderId="35" xfId="45" applyNumberFormat="1" applyFont="1" applyFill="1" applyBorder="1" applyAlignment="1">
      <alignment horizontal="center" vertical="center"/>
    </xf>
    <xf numFmtId="0" fontId="0" fillId="0" borderId="35" xfId="45" applyFont="1" applyFill="1" applyBorder="1" applyAlignment="1">
      <alignment horizontal="center" vertical="center"/>
    </xf>
    <xf numFmtId="2" fontId="3" fillId="0" borderId="36" xfId="45" applyNumberFormat="1" applyFont="1" applyFill="1" applyBorder="1" applyAlignment="1">
      <alignment horizontal="right" vertical="center"/>
    </xf>
    <xf numFmtId="49" fontId="0" fillId="0" borderId="14" xfId="45" applyNumberFormat="1" applyFont="1" applyFill="1" applyBorder="1" applyAlignment="1">
      <alignment horizontal="center" vertical="top" wrapText="1"/>
    </xf>
    <xf numFmtId="0" fontId="0" fillId="0" borderId="14" xfId="45" applyFont="1" applyFill="1" applyBorder="1" applyAlignment="1">
      <alignment vertical="top" wrapText="1"/>
    </xf>
    <xf numFmtId="0" fontId="0" fillId="0" borderId="14" xfId="45" applyFont="1" applyFill="1" applyBorder="1" applyAlignment="1">
      <alignment horizontal="center" vertical="top" wrapText="1"/>
    </xf>
    <xf numFmtId="0" fontId="3" fillId="0" borderId="14" xfId="45" applyFont="1" applyFill="1" applyBorder="1" applyAlignment="1">
      <alignment horizontal="center" vertical="center"/>
    </xf>
    <xf numFmtId="49" fontId="0" fillId="0" borderId="14" xfId="45" applyNumberFormat="1" applyFont="1" applyFill="1" applyBorder="1" applyAlignment="1">
      <alignment horizontal="center" vertical="center"/>
    </xf>
    <xf numFmtId="0" fontId="0" fillId="0" borderId="14" xfId="45" applyFont="1" applyFill="1" applyBorder="1" applyAlignment="1">
      <alignment horizontal="center" vertical="center"/>
    </xf>
    <xf numFmtId="2" fontId="3" fillId="0" borderId="14" xfId="45" applyNumberFormat="1" applyFont="1" applyFill="1" applyBorder="1" applyAlignment="1">
      <alignment horizontal="right" vertical="center"/>
    </xf>
    <xf numFmtId="0" fontId="3" fillId="0" borderId="43" xfId="45" applyFont="1" applyFill="1" applyBorder="1"/>
    <xf numFmtId="0" fontId="3" fillId="0" borderId="43" xfId="45" applyFont="1" applyFill="1" applyBorder="1" applyAlignment="1">
      <alignment horizontal="center" vertical="center"/>
    </xf>
    <xf numFmtId="49" fontId="3" fillId="0" borderId="43" xfId="45" applyNumberFormat="1" applyFont="1" applyFill="1" applyBorder="1" applyAlignment="1">
      <alignment horizontal="center" vertical="center"/>
    </xf>
    <xf numFmtId="2" fontId="45" fillId="0" borderId="44" xfId="45" applyNumberFormat="1" applyFont="1" applyFill="1" applyBorder="1" applyAlignment="1">
      <alignment horizontal="right" vertical="center"/>
    </xf>
    <xf numFmtId="4" fontId="31" fillId="0" borderId="0" xfId="45" applyNumberFormat="1" applyFont="1" applyFill="1" applyBorder="1"/>
    <xf numFmtId="0" fontId="50" fillId="0" borderId="0" xfId="45" applyFont="1" applyFill="1" applyBorder="1"/>
    <xf numFmtId="4" fontId="3" fillId="0" borderId="21" xfId="0" applyNumberFormat="1" applyFont="1" applyBorder="1" applyAlignment="1">
      <alignment horizontal="center"/>
    </xf>
    <xf numFmtId="166" fontId="48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4" fontId="5" fillId="0" borderId="25" xfId="0" applyNumberFormat="1" applyFont="1" applyBorder="1"/>
    <xf numFmtId="0" fontId="7" fillId="0" borderId="13" xfId="0" applyFont="1" applyBorder="1" applyAlignment="1">
      <alignment horizontal="center"/>
    </xf>
    <xf numFmtId="168" fontId="7" fillId="0" borderId="21" xfId="0" applyNumberFormat="1" applyFont="1" applyBorder="1"/>
    <xf numFmtId="0" fontId="7" fillId="0" borderId="13" xfId="0" applyFont="1" applyBorder="1" applyAlignment="1">
      <alignment wrapText="1"/>
    </xf>
    <xf numFmtId="4" fontId="7" fillId="0" borderId="21" xfId="0" applyNumberFormat="1" applyFont="1" applyBorder="1"/>
    <xf numFmtId="0" fontId="7" fillId="0" borderId="15" xfId="0" applyFont="1" applyBorder="1" applyAlignment="1">
      <alignment wrapText="1"/>
    </xf>
    <xf numFmtId="4" fontId="7" fillId="0" borderId="23" xfId="0" applyNumberFormat="1" applyFont="1" applyBorder="1"/>
    <xf numFmtId="4" fontId="3" fillId="0" borderId="23" xfId="45" applyNumberFormat="1" applyFont="1" applyFill="1" applyBorder="1" applyAlignment="1">
      <alignment horizontal="right" vertical="center"/>
    </xf>
    <xf numFmtId="4" fontId="45" fillId="0" borderId="25" xfId="45" applyNumberFormat="1" applyFont="1" applyFill="1" applyBorder="1" applyAlignment="1">
      <alignment horizontal="right" vertical="center"/>
    </xf>
    <xf numFmtId="4" fontId="45" fillId="0" borderId="12" xfId="45" applyNumberFormat="1" applyFont="1" applyFill="1" applyBorder="1" applyAlignment="1">
      <alignment horizontal="right" vertical="center"/>
    </xf>
    <xf numFmtId="4" fontId="3" fillId="0" borderId="36" xfId="45" applyNumberFormat="1" applyFont="1" applyFill="1" applyBorder="1" applyAlignment="1">
      <alignment horizontal="right" vertical="center"/>
    </xf>
    <xf numFmtId="4" fontId="3" fillId="0" borderId="14" xfId="45" applyNumberFormat="1" applyFont="1" applyFill="1" applyBorder="1" applyAlignment="1">
      <alignment horizontal="right" vertical="center"/>
    </xf>
    <xf numFmtId="4" fontId="45" fillId="0" borderId="44" xfId="45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4" fontId="6" fillId="0" borderId="17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19" borderId="0" xfId="0" applyFont="1" applyFill="1" applyAlignment="1">
      <alignment horizontal="center" vertical="top" wrapText="1"/>
    </xf>
    <xf numFmtId="4" fontId="6" fillId="19" borderId="17" xfId="0" applyNumberFormat="1" applyFont="1" applyFill="1" applyBorder="1" applyAlignment="1">
      <alignment horizontal="right" vertical="top"/>
    </xf>
    <xf numFmtId="0" fontId="5" fillId="19" borderId="0" xfId="0" applyFont="1" applyFill="1" applyAlignment="1">
      <alignment horizontal="right" vertical="top"/>
    </xf>
    <xf numFmtId="0" fontId="8" fillId="19" borderId="0" xfId="0" applyFont="1" applyFill="1" applyAlignment="1">
      <alignment horizontal="right" vertical="top" wrapText="1"/>
    </xf>
    <xf numFmtId="0" fontId="7" fillId="19" borderId="0" xfId="0" applyFont="1" applyFill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2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45" xfId="0" applyFont="1" applyBorder="1" applyAlignment="1">
      <alignment horizontal="center" wrapText="1"/>
    </xf>
    <xf numFmtId="0" fontId="45" fillId="0" borderId="46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49" fontId="52" fillId="0" borderId="19" xfId="45" applyNumberFormat="1" applyFont="1" applyFill="1" applyBorder="1" applyAlignment="1">
      <alignment horizontal="center" vertical="center"/>
    </xf>
    <xf numFmtId="49" fontId="52" fillId="0" borderId="15" xfId="45" applyNumberFormat="1" applyFont="1" applyFill="1" applyBorder="1" applyAlignment="1">
      <alignment horizontal="center" vertical="center"/>
    </xf>
    <xf numFmtId="0" fontId="45" fillId="0" borderId="20" xfId="45" applyFont="1" applyFill="1" applyBorder="1" applyAlignment="1">
      <alignment horizontal="center" vertical="center" wrapText="1"/>
    </xf>
    <xf numFmtId="0" fontId="45" fillId="0" borderId="16" xfId="45" applyFont="1" applyFill="1" applyBorder="1" applyAlignment="1">
      <alignment horizontal="center" vertical="center" wrapText="1"/>
    </xf>
    <xf numFmtId="0" fontId="45" fillId="0" borderId="20" xfId="45" applyFont="1" applyFill="1" applyBorder="1" applyAlignment="1">
      <alignment horizontal="center" vertical="center"/>
    </xf>
    <xf numFmtId="3" fontId="45" fillId="0" borderId="25" xfId="45" applyNumberFormat="1" applyFont="1" applyFill="1" applyBorder="1" applyAlignment="1">
      <alignment horizontal="center" vertical="center" wrapText="1"/>
    </xf>
    <xf numFmtId="3" fontId="45" fillId="0" borderId="23" xfId="45" applyNumberFormat="1" applyFont="1" applyFill="1" applyBorder="1" applyAlignment="1">
      <alignment horizontal="center" vertical="center" wrapText="1"/>
    </xf>
    <xf numFmtId="0" fontId="45" fillId="0" borderId="0" xfId="45" applyFont="1" applyAlignment="1">
      <alignment horizontal="center"/>
    </xf>
    <xf numFmtId="0" fontId="8" fillId="0" borderId="0" xfId="45" applyFont="1" applyAlignment="1">
      <alignment horizontal="center" wrapText="1"/>
    </xf>
    <xf numFmtId="0" fontId="45" fillId="0" borderId="0" xfId="45" applyFont="1" applyFill="1" applyBorder="1" applyAlignment="1">
      <alignment horizontal="center" vertical="center" wrapText="1"/>
    </xf>
    <xf numFmtId="0" fontId="3" fillId="0" borderId="0" xfId="45" applyFont="1" applyFill="1" applyBorder="1" applyAlignment="1">
      <alignment horizontal="center" vertical="center" wrapText="1"/>
    </xf>
    <xf numFmtId="49" fontId="0" fillId="0" borderId="19" xfId="45" applyNumberFormat="1" applyFont="1" applyFill="1" applyBorder="1" applyAlignment="1">
      <alignment horizontal="center" vertical="top"/>
    </xf>
    <xf numFmtId="49" fontId="3" fillId="0" borderId="15" xfId="45" applyNumberFormat="1" applyFont="1" applyFill="1" applyBorder="1" applyAlignment="1">
      <alignment horizontal="center" vertical="top"/>
    </xf>
    <xf numFmtId="0" fontId="0" fillId="0" borderId="24" xfId="45" applyFont="1" applyFill="1" applyBorder="1" applyAlignment="1">
      <alignment vertical="top" wrapText="1"/>
    </xf>
    <xf numFmtId="0" fontId="3" fillId="0" borderId="43" xfId="45" applyFont="1" applyFill="1" applyBorder="1" applyAlignment="1">
      <alignment vertical="top" wrapText="1"/>
    </xf>
    <xf numFmtId="0" fontId="3" fillId="0" borderId="20" xfId="45" applyFont="1" applyFill="1" applyBorder="1" applyAlignment="1">
      <alignment vertical="top" wrapText="1"/>
    </xf>
    <xf numFmtId="0" fontId="3" fillId="0" borderId="16" xfId="45" applyFont="1" applyFill="1" applyBorder="1" applyAlignment="1">
      <alignment vertical="top" wrapText="1"/>
    </xf>
    <xf numFmtId="49" fontId="0" fillId="0" borderId="38" xfId="45" applyNumberFormat="1" applyFont="1" applyFill="1" applyBorder="1" applyAlignment="1">
      <alignment horizontal="center" vertical="top"/>
    </xf>
    <xf numFmtId="49" fontId="3" fillId="0" borderId="39" xfId="45" applyNumberFormat="1" applyFont="1" applyFill="1" applyBorder="1" applyAlignment="1">
      <alignment horizontal="center" vertical="top"/>
    </xf>
    <xf numFmtId="0" fontId="0" fillId="0" borderId="10" xfId="45" applyFont="1" applyFill="1" applyBorder="1" applyAlignment="1">
      <alignment vertical="top" wrapText="1"/>
    </xf>
    <xf numFmtId="0" fontId="3" fillId="0" borderId="15" xfId="45" applyFont="1" applyFill="1" applyBorder="1" applyAlignment="1">
      <alignment vertical="top" wrapText="1"/>
    </xf>
    <xf numFmtId="49" fontId="0" fillId="0" borderId="40" xfId="45" applyNumberFormat="1" applyFont="1" applyFill="1" applyBorder="1" applyAlignment="1">
      <alignment horizontal="center" vertical="top" wrapText="1"/>
    </xf>
    <xf numFmtId="49" fontId="3" fillId="0" borderId="41" xfId="45" applyNumberFormat="1" applyFont="1" applyFill="1" applyBorder="1" applyAlignment="1">
      <alignment horizontal="center" vertical="top" wrapText="1"/>
    </xf>
    <xf numFmtId="0" fontId="0" fillId="0" borderId="19" xfId="45" applyFont="1" applyFill="1" applyBorder="1" applyAlignment="1">
      <alignment vertical="top" wrapText="1"/>
    </xf>
    <xf numFmtId="0" fontId="3" fillId="0" borderId="34" xfId="45" applyFont="1" applyFill="1" applyBorder="1" applyAlignment="1">
      <alignment vertical="top" wrapText="1"/>
    </xf>
    <xf numFmtId="0" fontId="45" fillId="0" borderId="49" xfId="45" applyFont="1" applyFill="1" applyBorder="1" applyAlignment="1">
      <alignment horizontal="left"/>
    </xf>
    <xf numFmtId="0" fontId="45" fillId="0" borderId="50" xfId="45" applyFont="1" applyFill="1" applyBorder="1" applyAlignment="1">
      <alignment horizontal="left"/>
    </xf>
    <xf numFmtId="0" fontId="50" fillId="0" borderId="0" xfId="45" applyFont="1" applyFill="1" applyBorder="1" applyAlignment="1">
      <alignment horizontal="center"/>
    </xf>
    <xf numFmtId="0" fontId="45" fillId="0" borderId="42" xfId="45" applyFont="1" applyFill="1" applyBorder="1" applyAlignment="1">
      <alignment horizontal="left"/>
    </xf>
    <xf numFmtId="0" fontId="45" fillId="0" borderId="43" xfId="45" applyFont="1" applyFill="1" applyBorder="1" applyAlignment="1">
      <alignment horizontal="left"/>
    </xf>
    <xf numFmtId="0" fontId="0" fillId="0" borderId="20" xfId="45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 2" xfId="44"/>
    <cellStyle name="Обычный_ДЦП  2013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94</xdr:row>
      <xdr:rowOff>133350</xdr:rowOff>
    </xdr:from>
    <xdr:to>
      <xdr:col>54</xdr:col>
      <xdr:colOff>419100</xdr:colOff>
      <xdr:row>95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9525" y="312324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09400" y="2222182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41;&#1102;&#1076;&#1078;&#1077;&#1090;\&#1041;&#1102;&#1076;&#1078;&#1077;&#1090;%202021%20&#1075;&#1086;&#1076;&#1072;\&#1041;&#1102;&#1076;&#1078;&#1077;&#1090;%202021%20&#1075;&#1086;&#1076;\&#1042;&#1085;&#1077;&#1089;&#1077;&#1085;&#1080;&#1077;%20&#1080;&#1079;&#1084;&#1077;&#1085;&#1077;&#1085;&#1080;&#1103;%20&#1080;&#1102;&#1083;&#1100;%202021\&#1042;&#1085;&#1077;&#1089;&#1077;&#1085;&#1080;&#1103;%20&#1080;&#1079;&#1084;&#1077;&#1085;&#1077;&#1085;&#1080;&#1103;%20&#1080;&#1102;&#1083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41;&#1102;&#1076;&#1078;&#1077;&#1090;\&#1041;&#1102;&#1076;&#1078;&#1077;&#1090;%202021%20&#1075;&#1086;&#1076;&#1072;\&#1041;&#1102;&#1076;&#1078;&#1077;&#1090;%202021%20&#1075;&#1086;&#1076;\&#1042;&#1085;&#1077;&#1089;&#1077;&#1085;&#1080;&#1077;%20&#1080;&#1079;&#1084;&#1077;&#1085;&#1077;&#1085;&#1080;&#1103;%20&#1086;&#1082;&#1090;&#1103;&#1073;&#1088;&#1100;%202021\&#1086;&#1082;&#1090;&#1103;&#1073;&#1088;&#110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41;&#1102;&#1076;&#1078;&#1077;&#1090;\&#1041;&#1102;&#1076;&#1078;&#1077;&#1090;%202021%20&#1075;&#1086;&#1076;&#1072;\&#1041;&#1102;&#1076;&#1078;&#1077;&#1090;%202021%20&#1075;&#1086;&#1076;\&#1076;&#1077;&#1082;&#1072;&#1073;&#1088;&#1100;%202020\&#1041;&#1070;&#1044;&#1046;&#1045;&#1058;%20&#1056;&#1077;&#1074;&#1103;&#1082;&#1080;&#1085;&#1089;&#1082;&#1086;&#1077;%20&#1052;&#1054;%202021-2023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41;&#1102;&#1076;&#1078;&#1077;&#1090;\&#1041;&#1102;&#1076;&#1078;&#1077;&#1090;%202021%20&#1075;&#1086;&#1076;&#1072;\&#1041;&#1102;&#1076;&#1078;&#1077;&#1090;%202021%20&#1075;&#1086;&#1076;\&#1042;&#1085;&#1077;&#1089;&#1077;&#1085;&#1080;&#1077;%20&#1080;&#1079;&#1084;&#1077;&#1085;&#1077;&#1085;&#1080;&#1103;%20&#1072;&#1074;&#1075;&#1091;&#1089;&#1090;%202021\&#1042;&#1085;&#1077;&#1089;&#1077;&#1085;&#1080;&#1103;%20&#1080;&#1079;&#1084;&#1077;&#1085;&#1077;&#1085;&#1080;&#1103;%20&#1072;&#1074;&#1075;&#1091;&#1089;&#109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 №5"/>
      <sheetName val="Прил №6"/>
      <sheetName val="Прил №7"/>
      <sheetName val="Прил №8"/>
      <sheetName val="прил №9"/>
    </sheetNames>
    <sheetDataSet>
      <sheetData sheetId="0">
        <row r="94">
          <cell r="C94">
            <v>25399.39</v>
          </cell>
        </row>
      </sheetData>
      <sheetData sheetId="1" refreshError="1"/>
      <sheetData sheetId="2" refreshError="1"/>
      <sheetData sheetId="3">
        <row r="12">
          <cell r="G12">
            <v>26092.53</v>
          </cell>
        </row>
        <row r="22">
          <cell r="G22">
            <v>0</v>
          </cell>
        </row>
        <row r="133">
          <cell r="G133">
            <v>0</v>
          </cell>
        </row>
        <row r="139">
          <cell r="G139">
            <v>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 №5"/>
      <sheetName val="Прил №6"/>
      <sheetName val="Прил №7"/>
      <sheetName val="Прил №8"/>
      <sheetName val="прил №9"/>
      <sheetName val="прил№11"/>
      <sheetName val="прил№1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G13">
            <v>20369.84</v>
          </cell>
          <cell r="H13">
            <v>19971.810000000001</v>
          </cell>
        </row>
        <row r="14">
          <cell r="G14">
            <v>9789.33</v>
          </cell>
          <cell r="H14">
            <v>9909.3700000000008</v>
          </cell>
        </row>
        <row r="15">
          <cell r="G15">
            <v>1474.91</v>
          </cell>
          <cell r="H15">
            <v>1474.91</v>
          </cell>
        </row>
        <row r="29">
          <cell r="G29">
            <v>8150.08</v>
          </cell>
          <cell r="H29">
            <v>8264.0400000000009</v>
          </cell>
        </row>
        <row r="48">
          <cell r="G48">
            <v>164.34</v>
          </cell>
          <cell r="H48">
            <v>170.42</v>
          </cell>
        </row>
        <row r="54">
          <cell r="G54">
            <v>138.80000000000001</v>
          </cell>
          <cell r="H54">
            <v>144.5</v>
          </cell>
        </row>
        <row r="55">
          <cell r="G55">
            <v>138.80000000000001</v>
          </cell>
          <cell r="H55">
            <v>144.5</v>
          </cell>
        </row>
        <row r="63">
          <cell r="G63">
            <v>109.66</v>
          </cell>
          <cell r="H63">
            <v>89.66</v>
          </cell>
        </row>
        <row r="64">
          <cell r="G64">
            <v>109.66</v>
          </cell>
          <cell r="H64">
            <v>89.66</v>
          </cell>
        </row>
        <row r="68">
          <cell r="G68">
            <v>1620.41</v>
          </cell>
          <cell r="H68">
            <v>1724.91</v>
          </cell>
        </row>
        <row r="69">
          <cell r="G69">
            <v>1620.41</v>
          </cell>
          <cell r="H69">
            <v>1724.91</v>
          </cell>
        </row>
        <row r="79">
          <cell r="G79">
            <v>734.8</v>
          </cell>
          <cell r="H79">
            <v>702.07</v>
          </cell>
        </row>
        <row r="92">
          <cell r="G92">
            <v>734.8</v>
          </cell>
          <cell r="H92">
            <v>702.07</v>
          </cell>
        </row>
        <row r="112">
          <cell r="G112">
            <v>7821.46</v>
          </cell>
          <cell r="H112">
            <v>7401.3</v>
          </cell>
        </row>
        <row r="113">
          <cell r="G113">
            <v>7821.46</v>
          </cell>
          <cell r="H113">
            <v>7401.3</v>
          </cell>
        </row>
        <row r="144">
          <cell r="G144">
            <v>155.38</v>
          </cell>
          <cell r="H144">
            <v>0</v>
          </cell>
        </row>
        <row r="145">
          <cell r="G145">
            <v>155.38</v>
          </cell>
          <cell r="H145">
            <v>0</v>
          </cell>
        </row>
      </sheetData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ДО В 2021"/>
      <sheetName val="прил№1 "/>
      <sheetName val="прил№2"/>
      <sheetName val="прил №3 "/>
      <sheetName val="прил №4"/>
      <sheetName val="Прил №5"/>
      <sheetName val="Прил №6"/>
      <sheetName val="Прил №7"/>
      <sheetName val="Прил №8"/>
      <sheetName val="прил №9"/>
      <sheetName val="прил №10"/>
      <sheetName val="прил№11"/>
      <sheetName val="прил№12"/>
      <sheetName val="прил №13"/>
      <sheetName val="прил №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7">
          <cell r="F77" t="str">
            <v>000</v>
          </cell>
        </row>
        <row r="84">
          <cell r="F84" t="str">
            <v>000</v>
          </cell>
          <cell r="G84">
            <v>48.73</v>
          </cell>
        </row>
      </sheetData>
      <sheetData sheetId="8">
        <row r="22">
          <cell r="G22">
            <v>0</v>
          </cell>
          <cell r="H22">
            <v>0</v>
          </cell>
        </row>
        <row r="45">
          <cell r="H45">
            <v>0</v>
          </cell>
        </row>
        <row r="127">
          <cell r="G127">
            <v>0</v>
          </cell>
        </row>
        <row r="130">
          <cell r="G130">
            <v>0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5"/>
      <sheetName val="Прил №6"/>
      <sheetName val="Прил №7"/>
      <sheetName val="Прил №8"/>
    </sheetNames>
    <sheetDataSet>
      <sheetData sheetId="0"/>
      <sheetData sheetId="1"/>
      <sheetData sheetId="2" refreshError="1"/>
      <sheetData sheetId="3">
        <row r="13">
          <cell r="G13">
            <v>20369.84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21.1406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159"/>
      <c r="B1" s="421" t="s">
        <v>156</v>
      </c>
      <c r="C1" s="421"/>
      <c r="D1" s="160"/>
      <c r="E1" s="422"/>
      <c r="F1" s="422"/>
      <c r="G1" s="422"/>
      <c r="H1" s="422"/>
      <c r="I1" s="161"/>
      <c r="J1" s="161"/>
    </row>
    <row r="2" spans="1:21" ht="15.75" x14ac:dyDescent="0.25">
      <c r="A2" s="159"/>
      <c r="B2" s="423" t="s">
        <v>157</v>
      </c>
      <c r="C2" s="423"/>
      <c r="D2" s="160"/>
      <c r="E2" s="162"/>
      <c r="F2" s="162"/>
      <c r="G2" s="162"/>
      <c r="H2" s="162"/>
      <c r="I2" s="161"/>
      <c r="J2" s="161"/>
    </row>
    <row r="3" spans="1:21" ht="38.25" customHeight="1" x14ac:dyDescent="0.2">
      <c r="A3" s="159"/>
      <c r="B3" s="424" t="s">
        <v>158</v>
      </c>
      <c r="C3" s="424"/>
      <c r="D3" s="163"/>
      <c r="E3" s="163"/>
      <c r="F3" s="163"/>
      <c r="G3" s="163"/>
      <c r="H3" s="163"/>
      <c r="I3" s="163"/>
      <c r="J3" s="163"/>
      <c r="K3" s="163"/>
      <c r="L3" s="163"/>
    </row>
    <row r="4" spans="1:21" ht="15" customHeight="1" x14ac:dyDescent="0.25">
      <c r="A4" s="159"/>
      <c r="B4" s="421" t="s">
        <v>522</v>
      </c>
      <c r="C4" s="421"/>
      <c r="D4" s="164"/>
      <c r="E4" s="162"/>
      <c r="F4" s="162"/>
      <c r="G4" s="162"/>
      <c r="H4" s="162"/>
      <c r="I4" s="161"/>
      <c r="J4" s="161"/>
    </row>
    <row r="5" spans="1:21" ht="12.75" hidden="1" customHeight="1" x14ac:dyDescent="0.2">
      <c r="A5" s="159"/>
      <c r="B5" s="159"/>
      <c r="C5" s="159"/>
    </row>
    <row r="6" spans="1:21" ht="27.75" customHeight="1" x14ac:dyDescent="0.25">
      <c r="A6" s="424" t="s">
        <v>159</v>
      </c>
      <c r="B6" s="424"/>
      <c r="C6" s="424"/>
      <c r="D6" s="160"/>
      <c r="E6" s="160"/>
      <c r="F6" s="160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1" ht="15.75" thickBot="1" x14ac:dyDescent="0.3">
      <c r="A7" s="419" t="s">
        <v>160</v>
      </c>
      <c r="B7" s="419"/>
      <c r="C7" s="419"/>
      <c r="D7" s="165"/>
      <c r="E7" s="166"/>
      <c r="F7" s="166"/>
    </row>
    <row r="8" spans="1:21" ht="25.5" x14ac:dyDescent="0.2">
      <c r="A8" s="167" t="s">
        <v>32</v>
      </c>
      <c r="B8" s="167" t="s">
        <v>161</v>
      </c>
      <c r="C8" s="168" t="s">
        <v>162</v>
      </c>
      <c r="D8" s="169"/>
      <c r="E8" s="170"/>
      <c r="F8" s="171"/>
      <c r="G8" s="172"/>
      <c r="H8" s="173"/>
    </row>
    <row r="9" spans="1:21" ht="5.25" customHeight="1" thickBot="1" x14ac:dyDescent="0.25">
      <c r="A9" s="174"/>
      <c r="B9" s="174"/>
      <c r="C9" s="175"/>
      <c r="D9" s="169"/>
      <c r="E9" s="170"/>
      <c r="F9" s="171"/>
      <c r="G9" s="176"/>
      <c r="H9" s="173"/>
    </row>
    <row r="10" spans="1:21" ht="18" customHeight="1" x14ac:dyDescent="0.2">
      <c r="A10" s="177" t="s">
        <v>163</v>
      </c>
      <c r="B10" s="178" t="s">
        <v>164</v>
      </c>
      <c r="C10" s="179">
        <f>C11+C19+C25+C27+C37+C51+C70+C73+C58+C44</f>
        <v>5707.18</v>
      </c>
      <c r="D10" s="180"/>
      <c r="E10" s="181"/>
      <c r="F10" s="182"/>
      <c r="G10" s="183"/>
      <c r="H10" s="184"/>
      <c r="I10" s="185"/>
    </row>
    <row r="11" spans="1:21" ht="18" customHeight="1" x14ac:dyDescent="0.2">
      <c r="A11" s="186" t="s">
        <v>165</v>
      </c>
      <c r="B11" s="187" t="s">
        <v>166</v>
      </c>
      <c r="C11" s="188">
        <f>C12</f>
        <v>959.72</v>
      </c>
      <c r="D11" s="189"/>
      <c r="E11" s="181"/>
      <c r="F11" s="190"/>
      <c r="G11" s="191"/>
      <c r="H11" s="192"/>
      <c r="I11" s="185"/>
    </row>
    <row r="12" spans="1:21" ht="19.5" customHeight="1" x14ac:dyDescent="0.25">
      <c r="A12" s="193" t="s">
        <v>167</v>
      </c>
      <c r="B12" s="194" t="s">
        <v>168</v>
      </c>
      <c r="C12" s="195">
        <f>C15+C16+C17+C18</f>
        <v>959.72</v>
      </c>
      <c r="D12" s="189"/>
      <c r="E12" s="181"/>
      <c r="F12" s="190"/>
      <c r="G12" s="191"/>
      <c r="H12" s="192"/>
      <c r="I12" s="196"/>
    </row>
    <row r="13" spans="1:21" ht="25.5" hidden="1" customHeight="1" x14ac:dyDescent="0.2">
      <c r="A13" s="197" t="s">
        <v>169</v>
      </c>
      <c r="B13" s="198" t="s">
        <v>170</v>
      </c>
      <c r="C13" s="199"/>
      <c r="D13" s="200"/>
      <c r="E13" s="201"/>
      <c r="F13" s="201"/>
      <c r="G13" s="191"/>
      <c r="H13" s="192"/>
      <c r="I13" s="185"/>
    </row>
    <row r="14" spans="1:21" ht="42" hidden="1" customHeight="1" x14ac:dyDescent="0.2">
      <c r="A14" s="197" t="s">
        <v>171</v>
      </c>
      <c r="B14" s="198" t="s">
        <v>172</v>
      </c>
      <c r="C14" s="199"/>
      <c r="D14" s="189"/>
      <c r="E14" s="181"/>
      <c r="F14" s="190"/>
      <c r="G14" s="191"/>
      <c r="H14" s="192"/>
      <c r="I14" s="185"/>
    </row>
    <row r="15" spans="1:21" ht="65.25" customHeight="1" x14ac:dyDescent="0.2">
      <c r="A15" s="197" t="s">
        <v>173</v>
      </c>
      <c r="B15" s="198" t="s">
        <v>174</v>
      </c>
      <c r="C15" s="202">
        <v>950</v>
      </c>
      <c r="D15" s="189"/>
      <c r="E15" s="181"/>
      <c r="F15" s="190"/>
      <c r="G15" s="191"/>
      <c r="H15" s="192"/>
      <c r="I15" s="185"/>
    </row>
    <row r="16" spans="1:21" ht="106.5" customHeight="1" x14ac:dyDescent="0.2">
      <c r="A16" s="197" t="s">
        <v>175</v>
      </c>
      <c r="B16" s="198" t="s">
        <v>176</v>
      </c>
      <c r="C16" s="203">
        <v>0</v>
      </c>
      <c r="D16" s="189"/>
      <c r="E16" s="181"/>
      <c r="F16" s="190"/>
      <c r="G16" s="191"/>
      <c r="H16" s="192"/>
      <c r="I16" s="185"/>
    </row>
    <row r="17" spans="1:9" ht="39.75" customHeight="1" x14ac:dyDescent="0.2">
      <c r="A17" s="197" t="s">
        <v>177</v>
      </c>
      <c r="B17" s="198" t="s">
        <v>178</v>
      </c>
      <c r="C17" s="203">
        <v>9.3699999999999992</v>
      </c>
      <c r="D17" s="189"/>
      <c r="E17" s="181"/>
      <c r="F17" s="190"/>
      <c r="G17" s="191"/>
      <c r="H17" s="192"/>
      <c r="I17" s="185"/>
    </row>
    <row r="18" spans="1:9" ht="39.75" customHeight="1" x14ac:dyDescent="0.2">
      <c r="A18" s="197"/>
      <c r="B18" s="198" t="s">
        <v>391</v>
      </c>
      <c r="C18" s="203">
        <v>0.35</v>
      </c>
      <c r="D18" s="189"/>
      <c r="E18" s="181"/>
      <c r="F18" s="190"/>
      <c r="G18" s="191"/>
      <c r="H18" s="192"/>
      <c r="I18" s="185"/>
    </row>
    <row r="19" spans="1:9" ht="39.75" customHeight="1" x14ac:dyDescent="0.2">
      <c r="A19" s="204" t="s">
        <v>179</v>
      </c>
      <c r="B19" s="205" t="s">
        <v>180</v>
      </c>
      <c r="C19" s="206">
        <f>C20</f>
        <v>1557.13</v>
      </c>
      <c r="D19" s="189"/>
      <c r="E19" s="181"/>
      <c r="F19" s="190"/>
      <c r="G19" s="191"/>
      <c r="H19" s="192"/>
      <c r="I19" s="185"/>
    </row>
    <row r="20" spans="1:9" ht="25.5" customHeight="1" x14ac:dyDescent="0.25">
      <c r="A20" s="207" t="s">
        <v>181</v>
      </c>
      <c r="B20" s="208" t="s">
        <v>182</v>
      </c>
      <c r="C20" s="203">
        <f>C21+C22+C23+C24</f>
        <v>1557.13</v>
      </c>
      <c r="D20" s="189"/>
      <c r="E20" s="209"/>
      <c r="F20" s="209"/>
      <c r="G20" s="191"/>
      <c r="H20" s="192"/>
      <c r="I20" s="185"/>
    </row>
    <row r="21" spans="1:9" ht="102" x14ac:dyDescent="0.2">
      <c r="A21" s="210" t="s">
        <v>183</v>
      </c>
      <c r="B21" s="211" t="s">
        <v>184</v>
      </c>
      <c r="C21" s="203">
        <v>728.98</v>
      </c>
      <c r="D21" s="189"/>
      <c r="E21" s="209"/>
      <c r="F21" s="209"/>
      <c r="G21" s="212"/>
      <c r="H21" s="192"/>
      <c r="I21" s="185"/>
    </row>
    <row r="22" spans="1:9" ht="114.75" x14ac:dyDescent="0.2">
      <c r="A22" s="210" t="s">
        <v>185</v>
      </c>
      <c r="B22" s="211" t="s">
        <v>186</v>
      </c>
      <c r="C22" s="203">
        <v>7.64</v>
      </c>
      <c r="D22" s="189"/>
      <c r="E22" s="209"/>
      <c r="F22" s="209"/>
      <c r="G22" s="212"/>
      <c r="H22" s="192"/>
      <c r="I22" s="185"/>
    </row>
    <row r="23" spans="1:9" ht="102" x14ac:dyDescent="0.2">
      <c r="A23" s="210" t="s">
        <v>187</v>
      </c>
      <c r="B23" s="211" t="s">
        <v>188</v>
      </c>
      <c r="C23" s="203">
        <v>940.51</v>
      </c>
      <c r="D23" s="189"/>
      <c r="E23" s="209"/>
      <c r="F23" s="209"/>
      <c r="G23" s="212"/>
      <c r="H23" s="192"/>
      <c r="I23" s="185"/>
    </row>
    <row r="24" spans="1:9" ht="102" x14ac:dyDescent="0.2">
      <c r="A24" s="213" t="s">
        <v>189</v>
      </c>
      <c r="B24" s="211" t="s">
        <v>190</v>
      </c>
      <c r="C24" s="202">
        <v>-120</v>
      </c>
      <c r="D24" s="189"/>
      <c r="E24" s="209"/>
      <c r="F24" s="209"/>
      <c r="G24" s="191"/>
      <c r="H24" s="192"/>
      <c r="I24" s="185"/>
    </row>
    <row r="25" spans="1:9" ht="16.5" customHeight="1" x14ac:dyDescent="0.2">
      <c r="A25" s="214" t="s">
        <v>191</v>
      </c>
      <c r="B25" s="187" t="s">
        <v>192</v>
      </c>
      <c r="C25" s="215">
        <f>C26</f>
        <v>177.62</v>
      </c>
      <c r="D25" s="189"/>
      <c r="E25" s="181"/>
      <c r="F25" s="190"/>
      <c r="G25" s="191"/>
      <c r="H25" s="192"/>
      <c r="I25" s="185"/>
    </row>
    <row r="26" spans="1:9" ht="14.25" customHeight="1" x14ac:dyDescent="0.2">
      <c r="A26" s="216" t="s">
        <v>193</v>
      </c>
      <c r="B26" s="217" t="s">
        <v>194</v>
      </c>
      <c r="C26" s="203">
        <v>177.62</v>
      </c>
      <c r="D26" s="189"/>
      <c r="E26" s="181"/>
      <c r="F26" s="190"/>
      <c r="G26" s="191"/>
      <c r="H26" s="192"/>
      <c r="I26" s="185"/>
    </row>
    <row r="27" spans="1:9" ht="17.25" customHeight="1" x14ac:dyDescent="0.2">
      <c r="A27" s="186" t="s">
        <v>195</v>
      </c>
      <c r="B27" s="187" t="s">
        <v>196</v>
      </c>
      <c r="C27" s="215">
        <f>C28+C32+C30</f>
        <v>2891</v>
      </c>
      <c r="D27" s="180"/>
      <c r="E27" s="170"/>
      <c r="F27" s="171"/>
      <c r="G27" s="172"/>
      <c r="H27" s="173"/>
      <c r="I27" s="185"/>
    </row>
    <row r="28" spans="1:9" ht="17.25" customHeight="1" x14ac:dyDescent="0.25">
      <c r="A28" s="193" t="s">
        <v>197</v>
      </c>
      <c r="B28" s="218" t="s">
        <v>198</v>
      </c>
      <c r="C28" s="195">
        <f>C29</f>
        <v>193</v>
      </c>
      <c r="D28" s="189"/>
      <c r="E28" s="219"/>
      <c r="F28" s="220"/>
      <c r="G28" s="191"/>
      <c r="H28" s="221"/>
      <c r="I28" s="185"/>
    </row>
    <row r="29" spans="1:9" ht="40.5" customHeight="1" x14ac:dyDescent="0.2">
      <c r="A29" s="197" t="s">
        <v>199</v>
      </c>
      <c r="B29" s="217" t="s">
        <v>200</v>
      </c>
      <c r="C29" s="203">
        <v>193</v>
      </c>
      <c r="D29" s="189"/>
      <c r="E29" s="219"/>
      <c r="F29" s="220"/>
      <c r="G29" s="191"/>
      <c r="H29" s="221"/>
      <c r="I29" s="185"/>
    </row>
    <row r="30" spans="1:9" ht="16.5" hidden="1" customHeight="1" x14ac:dyDescent="0.25">
      <c r="A30" s="193" t="s">
        <v>201</v>
      </c>
      <c r="B30" s="218" t="s">
        <v>202</v>
      </c>
      <c r="C30" s="222">
        <f>C31</f>
        <v>0</v>
      </c>
      <c r="D30" s="189"/>
      <c r="E30" s="219"/>
      <c r="F30" s="220"/>
      <c r="G30" s="191"/>
      <c r="H30" s="221"/>
      <c r="I30" s="185"/>
    </row>
    <row r="31" spans="1:9" ht="16.5" hidden="1" customHeight="1" x14ac:dyDescent="0.2">
      <c r="A31" s="197" t="s">
        <v>203</v>
      </c>
      <c r="B31" s="217" t="s">
        <v>204</v>
      </c>
      <c r="C31" s="199">
        <v>0</v>
      </c>
      <c r="D31" s="189"/>
      <c r="E31" s="219"/>
      <c r="F31" s="220"/>
      <c r="G31" s="191"/>
      <c r="H31" s="221"/>
      <c r="I31" s="185"/>
    </row>
    <row r="32" spans="1:9" ht="15" customHeight="1" x14ac:dyDescent="0.25">
      <c r="A32" s="193" t="s">
        <v>205</v>
      </c>
      <c r="B32" s="218" t="s">
        <v>206</v>
      </c>
      <c r="C32" s="195">
        <f>C33+C35</f>
        <v>2698</v>
      </c>
      <c r="D32" s="189"/>
      <c r="E32" s="219"/>
      <c r="F32" s="220"/>
      <c r="G32" s="223"/>
      <c r="H32" s="221"/>
      <c r="I32" s="185"/>
    </row>
    <row r="33" spans="1:9" ht="15" customHeight="1" x14ac:dyDescent="0.2">
      <c r="A33" s="224" t="s">
        <v>207</v>
      </c>
      <c r="B33" s="225" t="s">
        <v>208</v>
      </c>
      <c r="C33" s="226">
        <f>C34</f>
        <v>853</v>
      </c>
      <c r="D33" s="189"/>
      <c r="E33" s="219"/>
      <c r="F33" s="220"/>
      <c r="G33" s="223"/>
      <c r="H33" s="221"/>
      <c r="I33" s="185"/>
    </row>
    <row r="34" spans="1:9" ht="30" customHeight="1" x14ac:dyDescent="0.2">
      <c r="A34" s="197" t="s">
        <v>209</v>
      </c>
      <c r="B34" s="217" t="s">
        <v>210</v>
      </c>
      <c r="C34" s="203">
        <v>853</v>
      </c>
      <c r="D34" s="189"/>
      <c r="E34" s="219"/>
      <c r="F34" s="220"/>
      <c r="G34" s="191"/>
      <c r="H34" s="192"/>
      <c r="I34" s="196"/>
    </row>
    <row r="35" spans="1:9" ht="15.75" customHeight="1" x14ac:dyDescent="0.2">
      <c r="A35" s="227" t="s">
        <v>211</v>
      </c>
      <c r="B35" s="225" t="s">
        <v>212</v>
      </c>
      <c r="C35" s="226">
        <f>C36</f>
        <v>1845</v>
      </c>
      <c r="D35" s="189"/>
      <c r="E35" s="219"/>
      <c r="F35" s="220"/>
      <c r="G35" s="191"/>
      <c r="H35" s="192"/>
      <c r="I35" s="196"/>
    </row>
    <row r="36" spans="1:9" ht="31.5" customHeight="1" x14ac:dyDescent="0.2">
      <c r="A36" s="197" t="s">
        <v>213</v>
      </c>
      <c r="B36" s="217" t="s">
        <v>214</v>
      </c>
      <c r="C36" s="304">
        <v>1845</v>
      </c>
      <c r="D36" s="189"/>
      <c r="E36" s="219"/>
      <c r="F36" s="220"/>
      <c r="G36" s="191"/>
      <c r="H36" s="192"/>
      <c r="I36" s="196"/>
    </row>
    <row r="37" spans="1:9" ht="20.25" customHeight="1" x14ac:dyDescent="0.2">
      <c r="A37" s="228" t="s">
        <v>215</v>
      </c>
      <c r="B37" s="205" t="s">
        <v>216</v>
      </c>
      <c r="C37" s="215">
        <f>C39</f>
        <v>6.4</v>
      </c>
      <c r="D37" s="189"/>
      <c r="E37" s="219"/>
      <c r="F37" s="220"/>
      <c r="G37" s="191"/>
      <c r="H37" s="192"/>
      <c r="I37" s="185"/>
    </row>
    <row r="38" spans="1:9" ht="40.5" customHeight="1" x14ac:dyDescent="0.2">
      <c r="A38" s="197" t="s">
        <v>217</v>
      </c>
      <c r="B38" s="217" t="s">
        <v>218</v>
      </c>
      <c r="C38" s="202">
        <f>C39</f>
        <v>6.4</v>
      </c>
      <c r="D38" s="189"/>
      <c r="E38" s="219"/>
      <c r="F38" s="220"/>
      <c r="G38" s="191"/>
      <c r="H38" s="192"/>
      <c r="I38" s="185"/>
    </row>
    <row r="39" spans="1:9" ht="66" customHeight="1" x14ac:dyDescent="0.2">
      <c r="A39" s="197" t="s">
        <v>219</v>
      </c>
      <c r="B39" s="217" t="s">
        <v>220</v>
      </c>
      <c r="C39" s="203">
        <v>6.4</v>
      </c>
      <c r="D39" s="189"/>
      <c r="E39" s="219"/>
      <c r="F39" s="220"/>
      <c r="G39" s="191"/>
      <c r="H39" s="192"/>
      <c r="I39" s="185"/>
    </row>
    <row r="40" spans="1:9" ht="41.25" hidden="1" customHeight="1" x14ac:dyDescent="0.2">
      <c r="A40" s="229" t="s">
        <v>221</v>
      </c>
      <c r="B40" s="230" t="s">
        <v>222</v>
      </c>
      <c r="C40" s="231">
        <f>C41</f>
        <v>0</v>
      </c>
      <c r="D40" s="189"/>
      <c r="E40" s="219"/>
      <c r="F40" s="220"/>
      <c r="G40" s="191"/>
      <c r="H40" s="232"/>
      <c r="I40" s="185"/>
    </row>
    <row r="41" spans="1:9" ht="21.75" hidden="1" customHeight="1" x14ac:dyDescent="0.2">
      <c r="A41" s="197" t="s">
        <v>223</v>
      </c>
      <c r="B41" s="217" t="s">
        <v>224</v>
      </c>
      <c r="C41" s="199">
        <f>C42</f>
        <v>0</v>
      </c>
      <c r="D41" s="189"/>
      <c r="E41" s="219"/>
      <c r="F41" s="220"/>
      <c r="G41" s="191"/>
      <c r="H41" s="232"/>
      <c r="I41" s="185"/>
    </row>
    <row r="42" spans="1:9" ht="27" hidden="1" customHeight="1" x14ac:dyDescent="0.2">
      <c r="A42" s="197" t="s">
        <v>225</v>
      </c>
      <c r="B42" s="217" t="s">
        <v>226</v>
      </c>
      <c r="C42" s="199">
        <f>C43</f>
        <v>0</v>
      </c>
      <c r="D42" s="189"/>
      <c r="E42" s="219"/>
      <c r="F42" s="220"/>
      <c r="G42" s="183"/>
      <c r="H42" s="184"/>
      <c r="I42" s="185"/>
    </row>
    <row r="43" spans="1:9" ht="28.5" hidden="1" customHeight="1" x14ac:dyDescent="0.2">
      <c r="A43" s="197" t="s">
        <v>227</v>
      </c>
      <c r="B43" s="217" t="s">
        <v>228</v>
      </c>
      <c r="C43" s="199">
        <v>0</v>
      </c>
      <c r="D43" s="189"/>
      <c r="E43" s="219"/>
      <c r="F43" s="220"/>
      <c r="G43" s="191"/>
      <c r="H43" s="192"/>
      <c r="I43" s="185"/>
    </row>
    <row r="44" spans="1:9" ht="47.25" customHeight="1" x14ac:dyDescent="0.2">
      <c r="A44" s="233" t="s">
        <v>229</v>
      </c>
      <c r="B44" s="205" t="s">
        <v>230</v>
      </c>
      <c r="C44" s="188">
        <f>C45+C48</f>
        <v>15.87</v>
      </c>
      <c r="D44" s="180"/>
      <c r="E44" s="234"/>
      <c r="F44" s="235"/>
      <c r="G44" s="183"/>
      <c r="H44" s="184"/>
      <c r="I44" s="185"/>
    </row>
    <row r="45" spans="1:9" ht="78" customHeight="1" x14ac:dyDescent="0.2">
      <c r="A45" s="197" t="s">
        <v>231</v>
      </c>
      <c r="B45" s="217" t="s">
        <v>232</v>
      </c>
      <c r="C45" s="188">
        <f>C46+C49</f>
        <v>15.87</v>
      </c>
      <c r="D45" s="236"/>
      <c r="E45" s="181"/>
      <c r="F45" s="190"/>
      <c r="G45" s="191"/>
      <c r="H45" s="192"/>
      <c r="I45" s="185"/>
    </row>
    <row r="46" spans="1:9" ht="78" customHeight="1" x14ac:dyDescent="0.2">
      <c r="A46" s="197" t="s">
        <v>233</v>
      </c>
      <c r="B46" s="217" t="s">
        <v>234</v>
      </c>
      <c r="C46" s="188">
        <f>C47+C50</f>
        <v>15.87</v>
      </c>
      <c r="D46" s="236"/>
      <c r="E46" s="181"/>
      <c r="F46" s="181"/>
      <c r="G46" s="191"/>
      <c r="H46" s="192"/>
      <c r="I46" s="185"/>
    </row>
    <row r="47" spans="1:9" ht="75" customHeight="1" x14ac:dyDescent="0.2">
      <c r="A47" s="197" t="s">
        <v>235</v>
      </c>
      <c r="B47" s="217" t="s">
        <v>236</v>
      </c>
      <c r="C47" s="188">
        <v>15.87</v>
      </c>
      <c r="D47" s="189"/>
      <c r="E47" s="181"/>
      <c r="F47" s="190"/>
      <c r="G47" s="191"/>
      <c r="H47" s="192"/>
      <c r="I47" s="185"/>
    </row>
    <row r="48" spans="1:9" ht="0.75" customHeight="1" x14ac:dyDescent="0.2">
      <c r="A48" s="197" t="s">
        <v>237</v>
      </c>
      <c r="B48" s="217" t="s">
        <v>238</v>
      </c>
      <c r="C48" s="199">
        <f>C49</f>
        <v>0</v>
      </c>
      <c r="D48" s="189"/>
      <c r="E48" s="181"/>
      <c r="F48" s="190"/>
      <c r="G48" s="191"/>
      <c r="H48" s="192"/>
      <c r="I48" s="185"/>
    </row>
    <row r="49" spans="1:9" ht="84.75" hidden="1" customHeight="1" x14ac:dyDescent="0.2">
      <c r="A49" s="197" t="s">
        <v>239</v>
      </c>
      <c r="B49" s="217" t="s">
        <v>240</v>
      </c>
      <c r="C49" s="199">
        <f>C50</f>
        <v>0</v>
      </c>
      <c r="D49" s="189"/>
      <c r="E49" s="181"/>
      <c r="F49" s="190"/>
      <c r="G49" s="191"/>
      <c r="H49" s="232"/>
      <c r="I49" s="185"/>
    </row>
    <row r="50" spans="1:9" ht="96.75" hidden="1" customHeight="1" x14ac:dyDescent="0.2">
      <c r="A50" s="197" t="s">
        <v>241</v>
      </c>
      <c r="B50" s="217" t="s">
        <v>242</v>
      </c>
      <c r="C50" s="199">
        <v>0</v>
      </c>
      <c r="D50" s="189"/>
      <c r="E50" s="219"/>
      <c r="F50" s="220"/>
      <c r="G50" s="223"/>
      <c r="H50" s="237"/>
      <c r="I50" s="185"/>
    </row>
    <row r="51" spans="1:9" ht="27" customHeight="1" x14ac:dyDescent="0.2">
      <c r="A51" s="233" t="s">
        <v>243</v>
      </c>
      <c r="B51" s="238" t="s">
        <v>244</v>
      </c>
      <c r="C51" s="188">
        <f>C52+C55</f>
        <v>75.02</v>
      </c>
      <c r="D51" s="189"/>
      <c r="E51" s="219"/>
      <c r="F51" s="220"/>
      <c r="G51" s="223"/>
      <c r="H51" s="237"/>
      <c r="I51" s="185"/>
    </row>
    <row r="52" spans="1:9" ht="20.25" customHeight="1" x14ac:dyDescent="0.2">
      <c r="A52" s="229" t="s">
        <v>245</v>
      </c>
      <c r="B52" s="238" t="s">
        <v>246</v>
      </c>
      <c r="C52" s="239">
        <f>C53</f>
        <v>75.010000000000005</v>
      </c>
      <c r="D52" s="189"/>
      <c r="E52" s="219"/>
      <c r="F52" s="220"/>
      <c r="G52" s="223"/>
      <c r="H52" s="237"/>
      <c r="I52" s="185"/>
    </row>
    <row r="53" spans="1:9" ht="21.75" customHeight="1" x14ac:dyDescent="0.2">
      <c r="A53" s="197" t="s">
        <v>247</v>
      </c>
      <c r="B53" s="240" t="s">
        <v>248</v>
      </c>
      <c r="C53" s="202">
        <f>C54</f>
        <v>75.010000000000005</v>
      </c>
      <c r="D53" s="189"/>
      <c r="E53" s="219"/>
      <c r="F53" s="220"/>
      <c r="G53" s="223"/>
      <c r="H53" s="237"/>
      <c r="I53" s="185"/>
    </row>
    <row r="54" spans="1:9" ht="26.25" customHeight="1" x14ac:dyDescent="0.2">
      <c r="A54" s="197" t="s">
        <v>249</v>
      </c>
      <c r="B54" s="240" t="s">
        <v>250</v>
      </c>
      <c r="C54" s="202">
        <v>75.010000000000005</v>
      </c>
      <c r="D54" s="189"/>
      <c r="E54" s="219"/>
      <c r="F54" s="220"/>
      <c r="G54" s="223"/>
      <c r="H54" s="237"/>
      <c r="I54" s="185"/>
    </row>
    <row r="55" spans="1:9" ht="26.25" customHeight="1" x14ac:dyDescent="0.2">
      <c r="A55" s="197" t="s">
        <v>251</v>
      </c>
      <c r="B55" s="240" t="s">
        <v>252</v>
      </c>
      <c r="C55" s="202">
        <f>C56</f>
        <v>0.01</v>
      </c>
      <c r="D55" s="189"/>
      <c r="E55" s="219"/>
      <c r="F55" s="220"/>
      <c r="G55" s="223"/>
      <c r="H55" s="237"/>
      <c r="I55" s="185"/>
    </row>
    <row r="56" spans="1:9" ht="26.25" customHeight="1" x14ac:dyDescent="0.2">
      <c r="A56" s="197" t="s">
        <v>253</v>
      </c>
      <c r="B56" s="240" t="s">
        <v>254</v>
      </c>
      <c r="C56" s="202">
        <f>C57</f>
        <v>0.01</v>
      </c>
      <c r="D56" s="189"/>
      <c r="E56" s="219"/>
      <c r="F56" s="220"/>
      <c r="G56" s="223"/>
      <c r="H56" s="237"/>
      <c r="I56" s="185"/>
    </row>
    <row r="57" spans="1:9" ht="26.25" customHeight="1" x14ac:dyDescent="0.2">
      <c r="A57" s="197" t="s">
        <v>255</v>
      </c>
      <c r="B57" s="240" t="s">
        <v>256</v>
      </c>
      <c r="C57" s="202">
        <v>0.01</v>
      </c>
      <c r="D57" s="189"/>
      <c r="E57" s="219"/>
      <c r="F57" s="220"/>
      <c r="G57" s="223"/>
      <c r="H57" s="237"/>
      <c r="I57" s="185"/>
    </row>
    <row r="58" spans="1:9" ht="26.25" customHeight="1" x14ac:dyDescent="0.2">
      <c r="A58" s="233" t="s">
        <v>257</v>
      </c>
      <c r="B58" s="187" t="s">
        <v>258</v>
      </c>
      <c r="C58" s="188">
        <f>C59+C62</f>
        <v>11.42</v>
      </c>
      <c r="D58" s="189"/>
      <c r="E58" s="219"/>
      <c r="F58" s="220"/>
      <c r="G58" s="223"/>
      <c r="H58" s="221"/>
      <c r="I58" s="185"/>
    </row>
    <row r="59" spans="1:9" ht="65.25" hidden="1" customHeight="1" x14ac:dyDescent="0.2">
      <c r="A59" s="227" t="s">
        <v>259</v>
      </c>
      <c r="B59" s="241" t="s">
        <v>260</v>
      </c>
      <c r="C59" s="202">
        <f>C60</f>
        <v>0</v>
      </c>
      <c r="D59" s="189"/>
      <c r="E59" s="219"/>
      <c r="F59" s="220"/>
      <c r="G59" s="223"/>
      <c r="H59" s="221"/>
      <c r="I59" s="185"/>
    </row>
    <row r="60" spans="1:9" ht="40.5" hidden="1" customHeight="1" x14ac:dyDescent="0.2">
      <c r="A60" s="197" t="s">
        <v>261</v>
      </c>
      <c r="B60" s="211" t="s">
        <v>262</v>
      </c>
      <c r="C60" s="202">
        <f>C61</f>
        <v>0</v>
      </c>
      <c r="D60" s="189"/>
      <c r="E60" s="219"/>
      <c r="F60" s="220"/>
      <c r="G60" s="223"/>
      <c r="H60" s="221"/>
      <c r="I60" s="185"/>
    </row>
    <row r="61" spans="1:9" ht="78.75" hidden="1" customHeight="1" x14ac:dyDescent="0.2">
      <c r="A61" s="197" t="s">
        <v>263</v>
      </c>
      <c r="B61" s="241" t="s">
        <v>264</v>
      </c>
      <c r="C61" s="202"/>
      <c r="D61" s="189"/>
      <c r="E61" s="219"/>
      <c r="F61" s="220"/>
      <c r="G61" s="223"/>
      <c r="H61" s="221"/>
      <c r="I61" s="185"/>
    </row>
    <row r="62" spans="1:9" ht="30.75" customHeight="1" x14ac:dyDescent="0.2">
      <c r="A62" s="227" t="s">
        <v>265</v>
      </c>
      <c r="B62" s="225" t="s">
        <v>266</v>
      </c>
      <c r="C62" s="242">
        <f>C64</f>
        <v>11.42</v>
      </c>
      <c r="D62" s="189"/>
      <c r="E62" s="219"/>
      <c r="F62" s="220"/>
      <c r="G62" s="223"/>
      <c r="H62" s="221"/>
      <c r="I62" s="185"/>
    </row>
    <row r="63" spans="1:9" ht="45.75" customHeight="1" x14ac:dyDescent="0.2">
      <c r="A63" s="216" t="s">
        <v>267</v>
      </c>
      <c r="B63" s="217" t="s">
        <v>268</v>
      </c>
      <c r="C63" s="202">
        <f>C64</f>
        <v>11.42</v>
      </c>
      <c r="D63" s="189"/>
      <c r="E63" s="219"/>
      <c r="F63" s="220"/>
      <c r="G63" s="223"/>
      <c r="H63" s="221"/>
      <c r="I63" s="185"/>
    </row>
    <row r="64" spans="1:9" ht="57" customHeight="1" x14ac:dyDescent="0.2">
      <c r="A64" s="216" t="s">
        <v>269</v>
      </c>
      <c r="B64" s="217" t="s">
        <v>270</v>
      </c>
      <c r="C64" s="202">
        <v>11.42</v>
      </c>
      <c r="D64" s="189"/>
      <c r="E64" s="219"/>
      <c r="F64" s="220"/>
      <c r="G64" s="223"/>
      <c r="H64" s="221"/>
      <c r="I64" s="185"/>
    </row>
    <row r="65" spans="1:9" ht="24" hidden="1" customHeight="1" x14ac:dyDescent="0.2">
      <c r="A65" s="229" t="s">
        <v>271</v>
      </c>
      <c r="B65" s="230" t="s">
        <v>272</v>
      </c>
      <c r="C65" s="231">
        <f>C68+C66</f>
        <v>0</v>
      </c>
      <c r="D65" s="189"/>
      <c r="E65" s="219"/>
      <c r="F65" s="220"/>
      <c r="G65" s="223"/>
      <c r="H65" s="221"/>
      <c r="I65" s="185"/>
    </row>
    <row r="66" spans="1:9" ht="27" hidden="1" customHeight="1" x14ac:dyDescent="0.2">
      <c r="A66" s="216" t="s">
        <v>273</v>
      </c>
      <c r="B66" s="217" t="s">
        <v>274</v>
      </c>
      <c r="C66" s="199">
        <v>0</v>
      </c>
      <c r="D66" s="189"/>
      <c r="E66" s="219"/>
      <c r="F66" s="220"/>
      <c r="G66" s="223"/>
      <c r="H66" s="221"/>
      <c r="I66" s="185"/>
    </row>
    <row r="67" spans="1:9" ht="32.25" hidden="1" customHeight="1" x14ac:dyDescent="0.2">
      <c r="A67" s="216" t="s">
        <v>275</v>
      </c>
      <c r="B67" s="217" t="s">
        <v>276</v>
      </c>
      <c r="C67" s="199"/>
      <c r="D67" s="189"/>
      <c r="E67" s="219"/>
      <c r="F67" s="220"/>
      <c r="G67" s="223"/>
      <c r="H67" s="221"/>
      <c r="I67" s="185"/>
    </row>
    <row r="68" spans="1:9" ht="31.5" hidden="1" customHeight="1" x14ac:dyDescent="0.2">
      <c r="A68" s="216" t="s">
        <v>277</v>
      </c>
      <c r="B68" s="217" t="s">
        <v>278</v>
      </c>
      <c r="C68" s="199">
        <f>C69</f>
        <v>0</v>
      </c>
      <c r="D68" s="189"/>
      <c r="E68" s="219"/>
      <c r="F68" s="220"/>
      <c r="G68" s="223"/>
      <c r="H68" s="221"/>
      <c r="I68" s="185"/>
    </row>
    <row r="69" spans="1:9" ht="7.5" hidden="1" customHeight="1" x14ac:dyDescent="0.2">
      <c r="A69" s="216" t="s">
        <v>279</v>
      </c>
      <c r="B69" s="217" t="s">
        <v>280</v>
      </c>
      <c r="C69" s="199">
        <v>0</v>
      </c>
      <c r="D69" s="189"/>
      <c r="E69" s="219"/>
      <c r="F69" s="220"/>
      <c r="G69" s="223"/>
      <c r="H69" s="221"/>
      <c r="I69" s="185"/>
    </row>
    <row r="70" spans="1:9" ht="21.75" customHeight="1" x14ac:dyDescent="0.2">
      <c r="A70" s="243" t="s">
        <v>271</v>
      </c>
      <c r="B70" s="230" t="s">
        <v>281</v>
      </c>
      <c r="C70" s="239">
        <f>C71</f>
        <v>13</v>
      </c>
      <c r="D70" s="189"/>
      <c r="E70" s="219"/>
      <c r="F70" s="220"/>
      <c r="G70" s="223"/>
      <c r="H70" s="221"/>
      <c r="I70" s="185"/>
    </row>
    <row r="71" spans="1:9" ht="41.25" customHeight="1" x14ac:dyDescent="0.2">
      <c r="A71" s="243" t="s">
        <v>282</v>
      </c>
      <c r="B71" s="230" t="s">
        <v>283</v>
      </c>
      <c r="C71" s="206">
        <f>C72</f>
        <v>13</v>
      </c>
      <c r="D71" s="189"/>
      <c r="E71" s="219"/>
      <c r="F71" s="220"/>
      <c r="G71" s="223"/>
      <c r="H71" s="221"/>
      <c r="I71" s="185"/>
    </row>
    <row r="72" spans="1:9" ht="50.25" customHeight="1" x14ac:dyDescent="0.2">
      <c r="A72" s="216" t="s">
        <v>284</v>
      </c>
      <c r="B72" s="217" t="s">
        <v>285</v>
      </c>
      <c r="C72" s="203">
        <v>13</v>
      </c>
      <c r="D72" s="189"/>
      <c r="E72" s="219"/>
      <c r="F72" s="220"/>
      <c r="G72" s="223"/>
      <c r="H72" s="221"/>
      <c r="I72" s="185"/>
    </row>
    <row r="73" spans="1:9" ht="18" hidden="1" customHeight="1" x14ac:dyDescent="0.2">
      <c r="A73" s="229" t="s">
        <v>286</v>
      </c>
      <c r="B73" s="230" t="s">
        <v>287</v>
      </c>
      <c r="C73" s="206">
        <f>C74</f>
        <v>0</v>
      </c>
      <c r="D73" s="189"/>
      <c r="E73" s="219"/>
      <c r="F73" s="220"/>
      <c r="G73" s="223"/>
      <c r="H73" s="221"/>
      <c r="I73" s="185"/>
    </row>
    <row r="74" spans="1:9" ht="18.75" hidden="1" customHeight="1" x14ac:dyDescent="0.2">
      <c r="A74" s="216" t="s">
        <v>288</v>
      </c>
      <c r="B74" s="217" t="s">
        <v>289</v>
      </c>
      <c r="C74" s="202">
        <f>C75</f>
        <v>0</v>
      </c>
      <c r="D74" s="189"/>
      <c r="E74" s="219"/>
      <c r="F74" s="220"/>
      <c r="G74" s="223"/>
      <c r="H74" s="221"/>
      <c r="I74" s="185"/>
    </row>
    <row r="75" spans="1:9" ht="18.75" hidden="1" customHeight="1" x14ac:dyDescent="0.2">
      <c r="A75" s="216" t="s">
        <v>290</v>
      </c>
      <c r="B75" s="217" t="s">
        <v>291</v>
      </c>
      <c r="C75" s="202">
        <v>0</v>
      </c>
      <c r="D75" s="189"/>
      <c r="E75" s="219"/>
      <c r="F75" s="220"/>
      <c r="G75" s="223"/>
      <c r="H75" s="221"/>
      <c r="I75" s="185"/>
    </row>
    <row r="76" spans="1:9" ht="18.75" customHeight="1" x14ac:dyDescent="0.2">
      <c r="A76" s="177" t="s">
        <v>292</v>
      </c>
      <c r="B76" s="230" t="s">
        <v>293</v>
      </c>
      <c r="C76" s="239">
        <f>C77</f>
        <v>22615.22</v>
      </c>
      <c r="D76" s="244"/>
      <c r="E76" s="170"/>
      <c r="F76" s="171"/>
      <c r="G76" s="172"/>
      <c r="H76" s="173"/>
      <c r="I76" s="185"/>
    </row>
    <row r="77" spans="1:9" ht="42.75" customHeight="1" x14ac:dyDescent="0.2">
      <c r="A77" s="214" t="s">
        <v>294</v>
      </c>
      <c r="B77" s="187" t="s">
        <v>295</v>
      </c>
      <c r="C77" s="188">
        <f>C78+C87+C81+C92</f>
        <v>22615.22</v>
      </c>
      <c r="D77" s="244"/>
      <c r="E77" s="170"/>
      <c r="F77" s="171"/>
      <c r="G77" s="172"/>
      <c r="H77" s="173"/>
      <c r="I77" s="185"/>
    </row>
    <row r="78" spans="1:9" ht="25.5" customHeight="1" x14ac:dyDescent="0.2">
      <c r="A78" s="233" t="s">
        <v>296</v>
      </c>
      <c r="B78" s="187" t="s">
        <v>297</v>
      </c>
      <c r="C78" s="188">
        <f>C79+C80</f>
        <v>19770.98</v>
      </c>
      <c r="D78" s="236"/>
      <c r="E78" s="219"/>
      <c r="F78" s="220"/>
      <c r="G78" s="223"/>
      <c r="H78" s="221"/>
      <c r="I78" s="185"/>
    </row>
    <row r="79" spans="1:9" ht="39.75" customHeight="1" x14ac:dyDescent="0.2">
      <c r="A79" s="197" t="s">
        <v>298</v>
      </c>
      <c r="B79" s="217" t="s">
        <v>299</v>
      </c>
      <c r="C79" s="202">
        <v>19770.98</v>
      </c>
      <c r="D79" s="236"/>
      <c r="E79" s="219"/>
      <c r="F79" s="220"/>
      <c r="G79" s="223"/>
      <c r="H79" s="221"/>
      <c r="I79" s="185"/>
    </row>
    <row r="80" spans="1:9" ht="27.75" hidden="1" customHeight="1" x14ac:dyDescent="0.2">
      <c r="A80" s="197" t="s">
        <v>300</v>
      </c>
      <c r="B80" s="217" t="s">
        <v>301</v>
      </c>
      <c r="C80" s="199">
        <v>0</v>
      </c>
      <c r="D80" s="236"/>
      <c r="E80" s="219">
        <v>0</v>
      </c>
      <c r="F80" s="220"/>
      <c r="G80" s="223"/>
      <c r="H80" s="221"/>
      <c r="I80" s="185"/>
    </row>
    <row r="81" spans="1:9" ht="28.5" customHeight="1" x14ac:dyDescent="0.2">
      <c r="A81" s="243" t="s">
        <v>302</v>
      </c>
      <c r="B81" s="245" t="s">
        <v>303</v>
      </c>
      <c r="C81" s="188">
        <f>C83+C86+C85+C84</f>
        <v>1711.11</v>
      </c>
      <c r="D81" s="236"/>
      <c r="E81" s="219"/>
      <c r="F81" s="220"/>
      <c r="G81" s="223"/>
      <c r="H81" s="221"/>
      <c r="I81" s="185"/>
    </row>
    <row r="82" spans="1:9" ht="0.75" hidden="1" customHeight="1" x14ac:dyDescent="0.2">
      <c r="A82" s="246" t="s">
        <v>304</v>
      </c>
      <c r="B82" s="247" t="s">
        <v>305</v>
      </c>
      <c r="C82" s="199">
        <f>C86+C83</f>
        <v>357.9</v>
      </c>
      <c r="D82" s="236"/>
      <c r="E82" s="219"/>
      <c r="F82" s="220"/>
      <c r="G82" s="223"/>
      <c r="H82" s="221"/>
      <c r="I82" s="185"/>
    </row>
    <row r="83" spans="1:9" ht="40.5" hidden="1" customHeight="1" x14ac:dyDescent="0.2">
      <c r="A83" s="246" t="s">
        <v>306</v>
      </c>
      <c r="B83" s="247" t="s">
        <v>307</v>
      </c>
      <c r="C83" s="199">
        <v>0</v>
      </c>
      <c r="D83" s="236"/>
      <c r="E83" s="219">
        <v>0</v>
      </c>
      <c r="F83" s="220"/>
      <c r="G83" s="223"/>
      <c r="H83" s="221"/>
      <c r="I83" s="185"/>
    </row>
    <row r="84" spans="1:9" ht="21.75" hidden="1" customHeight="1" x14ac:dyDescent="0.2">
      <c r="A84" s="246" t="s">
        <v>308</v>
      </c>
      <c r="B84" s="247" t="s">
        <v>309</v>
      </c>
      <c r="C84" s="199">
        <v>0</v>
      </c>
      <c r="D84" s="236"/>
      <c r="E84" s="219"/>
      <c r="F84" s="220"/>
      <c r="G84" s="223"/>
      <c r="H84" s="221"/>
      <c r="I84" s="185"/>
    </row>
    <row r="85" spans="1:9" ht="31.5" customHeight="1" x14ac:dyDescent="0.2">
      <c r="A85" s="246" t="s">
        <v>310</v>
      </c>
      <c r="B85" s="247" t="s">
        <v>311</v>
      </c>
      <c r="C85" s="202">
        <v>1353.21</v>
      </c>
      <c r="D85" s="236"/>
      <c r="E85" s="219"/>
      <c r="F85" s="220"/>
      <c r="G85" s="223"/>
      <c r="H85" s="221"/>
      <c r="I85" s="185"/>
    </row>
    <row r="86" spans="1:9" ht="21.75" customHeight="1" x14ac:dyDescent="0.2">
      <c r="A86" s="246" t="s">
        <v>312</v>
      </c>
      <c r="B86" s="247" t="s">
        <v>313</v>
      </c>
      <c r="C86" s="202">
        <v>357.9</v>
      </c>
      <c r="D86" s="236"/>
      <c r="E86" s="219"/>
      <c r="F86" s="220"/>
      <c r="G86" s="223"/>
      <c r="H86" s="221"/>
      <c r="I86" s="185"/>
    </row>
    <row r="87" spans="1:9" ht="31.5" customHeight="1" x14ac:dyDescent="0.2">
      <c r="A87" s="233" t="s">
        <v>314</v>
      </c>
      <c r="B87" s="187" t="s">
        <v>315</v>
      </c>
      <c r="C87" s="188">
        <f>C88+C90</f>
        <v>138</v>
      </c>
      <c r="D87" s="236"/>
      <c r="E87" s="219"/>
      <c r="F87" s="220"/>
      <c r="G87" s="223"/>
      <c r="H87" s="221"/>
      <c r="I87" s="185"/>
    </row>
    <row r="88" spans="1:9" ht="39" customHeight="1" x14ac:dyDescent="0.2">
      <c r="A88" s="197" t="s">
        <v>316</v>
      </c>
      <c r="B88" s="217" t="s">
        <v>317</v>
      </c>
      <c r="C88" s="202">
        <f>C89</f>
        <v>137.30000000000001</v>
      </c>
      <c r="D88" s="236"/>
      <c r="E88" s="219"/>
      <c r="F88" s="220"/>
      <c r="G88" s="223"/>
      <c r="H88" s="221"/>
      <c r="I88" s="185"/>
    </row>
    <row r="89" spans="1:9" ht="39.75" customHeight="1" x14ac:dyDescent="0.2">
      <c r="A89" s="197" t="s">
        <v>318</v>
      </c>
      <c r="B89" s="217" t="s">
        <v>319</v>
      </c>
      <c r="C89" s="203">
        <v>137.30000000000001</v>
      </c>
      <c r="D89" s="236"/>
      <c r="E89" s="219"/>
      <c r="F89" s="220"/>
      <c r="G89" s="223"/>
      <c r="H89" s="221"/>
      <c r="I89" s="185"/>
    </row>
    <row r="90" spans="1:9" ht="40.5" customHeight="1" x14ac:dyDescent="0.2">
      <c r="A90" s="216" t="s">
        <v>320</v>
      </c>
      <c r="B90" s="240" t="s">
        <v>321</v>
      </c>
      <c r="C90" s="203">
        <f>C91</f>
        <v>0.7</v>
      </c>
      <c r="D90" s="236"/>
      <c r="E90" s="219"/>
      <c r="F90" s="220"/>
      <c r="G90" s="223"/>
      <c r="H90" s="221"/>
      <c r="I90" s="185"/>
    </row>
    <row r="91" spans="1:9" ht="41.25" customHeight="1" x14ac:dyDescent="0.2">
      <c r="A91" s="216" t="s">
        <v>322</v>
      </c>
      <c r="B91" s="240" t="s">
        <v>323</v>
      </c>
      <c r="C91" s="202">
        <v>0.7</v>
      </c>
      <c r="D91" s="236"/>
      <c r="E91" s="219"/>
      <c r="F91" s="220"/>
      <c r="G91" s="223"/>
      <c r="H91" s="221"/>
      <c r="I91" s="185"/>
    </row>
    <row r="92" spans="1:9" ht="18" customHeight="1" x14ac:dyDescent="0.2">
      <c r="A92" s="243" t="s">
        <v>8</v>
      </c>
      <c r="B92" s="248" t="s">
        <v>324</v>
      </c>
      <c r="C92" s="239">
        <f>C93</f>
        <v>995.13</v>
      </c>
      <c r="D92" s="244"/>
      <c r="E92" s="234"/>
      <c r="F92" s="182"/>
      <c r="G92" s="183"/>
      <c r="H92" s="184"/>
      <c r="I92" s="185"/>
    </row>
    <row r="93" spans="1:9" ht="23.25" customHeight="1" x14ac:dyDescent="0.2">
      <c r="A93" s="216" t="s">
        <v>325</v>
      </c>
      <c r="B93" s="240" t="s">
        <v>326</v>
      </c>
      <c r="C93" s="202">
        <f>C94</f>
        <v>995.13</v>
      </c>
      <c r="D93" s="236"/>
      <c r="E93" s="219"/>
      <c r="F93" s="220"/>
      <c r="G93" s="223"/>
      <c r="H93" s="221"/>
      <c r="I93" s="185"/>
    </row>
    <row r="94" spans="1:9" ht="29.25" customHeight="1" thickBot="1" x14ac:dyDescent="0.25">
      <c r="A94" s="216" t="s">
        <v>327</v>
      </c>
      <c r="B94" s="240" t="s">
        <v>328</v>
      </c>
      <c r="C94" s="202">
        <v>995.13</v>
      </c>
      <c r="D94" s="236"/>
      <c r="E94" s="219"/>
      <c r="F94" s="220"/>
      <c r="G94" s="223"/>
      <c r="H94" s="221"/>
      <c r="I94" s="185"/>
    </row>
    <row r="95" spans="1:9" ht="17.25" customHeight="1" thickBot="1" x14ac:dyDescent="0.25">
      <c r="A95" s="249" t="s">
        <v>329</v>
      </c>
      <c r="B95" s="250"/>
      <c r="C95" s="251">
        <f>C10+C76</f>
        <v>28322.400000000001</v>
      </c>
      <c r="D95" s="252"/>
      <c r="E95" s="181"/>
      <c r="F95" s="182"/>
      <c r="G95" s="183"/>
      <c r="H95" s="184"/>
      <c r="I95" s="185"/>
    </row>
    <row r="96" spans="1:9" x14ac:dyDescent="0.2">
      <c r="A96" s="159"/>
      <c r="B96" s="159"/>
      <c r="C96" s="253"/>
      <c r="D96" s="254"/>
    </row>
    <row r="97" spans="1:5" x14ac:dyDescent="0.2">
      <c r="A97" s="163"/>
      <c r="B97" s="420"/>
      <c r="C97" s="420"/>
      <c r="E97" t="s">
        <v>330</v>
      </c>
    </row>
    <row r="98" spans="1:5" x14ac:dyDescent="0.2">
      <c r="A98" s="159"/>
      <c r="B98" s="159"/>
      <c r="C98" s="159"/>
    </row>
    <row r="99" spans="1:5" x14ac:dyDescent="0.2">
      <c r="A99" s="159"/>
      <c r="B99" s="159"/>
      <c r="C99" s="159"/>
    </row>
    <row r="100" spans="1:5" ht="15" x14ac:dyDescent="0.25">
      <c r="A100" s="255"/>
      <c r="B100" s="420"/>
      <c r="C100" s="420"/>
      <c r="D100" s="256"/>
      <c r="E100" s="166"/>
    </row>
    <row r="101" spans="1:5" x14ac:dyDescent="0.2">
      <c r="A101" s="159"/>
      <c r="B101" s="159"/>
      <c r="C101" s="159"/>
    </row>
  </sheetData>
  <mergeCells count="9">
    <mergeCell ref="A7:C7"/>
    <mergeCell ref="B97:C97"/>
    <mergeCell ref="B100:C100"/>
    <mergeCell ref="B1:C1"/>
    <mergeCell ref="E1:H1"/>
    <mergeCell ref="B2:C2"/>
    <mergeCell ref="B3:C3"/>
    <mergeCell ref="B4:C4"/>
    <mergeCell ref="A6:C6"/>
  </mergeCells>
  <pageMargins left="0.35433070866141736" right="0.35433070866141736" top="0.39370078740157483" bottom="0.39370078740157483" header="0.51181102362204722" footer="0.51181102362204722"/>
  <pageSetup paperSize="9" scale="62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353" customWidth="1"/>
    <col min="2" max="2" width="36.85546875" style="353" customWidth="1"/>
    <col min="3" max="3" width="24.42578125" style="353" customWidth="1"/>
    <col min="4" max="4" width="5.85546875" style="353" customWidth="1"/>
    <col min="5" max="5" width="6.5703125" style="353" customWidth="1"/>
    <col min="6" max="6" width="12.140625" style="353" customWidth="1"/>
    <col min="7" max="7" width="6.28515625" style="353" customWidth="1"/>
    <col min="8" max="8" width="12.7109375" style="353" customWidth="1"/>
    <col min="9" max="9" width="11.28515625" style="353" customWidth="1"/>
    <col min="10" max="16384" width="9.140625" style="353"/>
  </cols>
  <sheetData>
    <row r="1" spans="1:9" x14ac:dyDescent="0.25">
      <c r="A1" s="350"/>
      <c r="B1" s="351"/>
      <c r="C1" s="352"/>
      <c r="D1" s="454" t="s">
        <v>468</v>
      </c>
      <c r="E1" s="454"/>
      <c r="F1" s="454"/>
      <c r="G1" s="454"/>
      <c r="H1" s="454"/>
    </row>
    <row r="2" spans="1:9" x14ac:dyDescent="0.25">
      <c r="A2" s="350"/>
      <c r="B2" s="351"/>
      <c r="C2" s="352"/>
      <c r="D2" s="454" t="s">
        <v>332</v>
      </c>
      <c r="E2" s="454"/>
      <c r="F2" s="454"/>
      <c r="G2" s="454"/>
      <c r="H2" s="454"/>
    </row>
    <row r="3" spans="1:9" ht="45" customHeight="1" x14ac:dyDescent="0.25">
      <c r="A3" s="350"/>
      <c r="B3" s="351"/>
      <c r="C3" s="352"/>
      <c r="D3" s="455" t="s">
        <v>158</v>
      </c>
      <c r="E3" s="455"/>
      <c r="F3" s="455"/>
      <c r="G3" s="455"/>
      <c r="H3" s="455"/>
    </row>
    <row r="4" spans="1:9" x14ac:dyDescent="0.25">
      <c r="A4" s="350"/>
      <c r="B4" s="351"/>
      <c r="C4" s="352"/>
      <c r="D4" s="454" t="s">
        <v>522</v>
      </c>
      <c r="E4" s="454"/>
      <c r="F4" s="454"/>
      <c r="G4" s="454"/>
      <c r="H4" s="454"/>
    </row>
    <row r="5" spans="1:9" x14ac:dyDescent="0.25">
      <c r="A5" s="350"/>
      <c r="B5" s="351"/>
      <c r="C5" s="352"/>
      <c r="D5" s="354"/>
      <c r="E5" s="354"/>
      <c r="F5" s="354"/>
      <c r="G5" s="354"/>
      <c r="H5" s="354"/>
    </row>
    <row r="6" spans="1:9" x14ac:dyDescent="0.25">
      <c r="A6" s="350"/>
      <c r="B6" s="351"/>
      <c r="C6" s="352"/>
      <c r="D6" s="352"/>
      <c r="E6" s="354"/>
      <c r="F6" s="355"/>
      <c r="G6" s="355"/>
      <c r="H6" s="352"/>
    </row>
    <row r="7" spans="1:9" x14ac:dyDescent="0.25">
      <c r="A7" s="350"/>
      <c r="B7" s="351"/>
      <c r="C7" s="352"/>
      <c r="D7" s="352"/>
      <c r="E7" s="354"/>
      <c r="F7" s="355"/>
      <c r="G7" s="355"/>
      <c r="H7" s="352"/>
    </row>
    <row r="8" spans="1:9" ht="12.75" customHeight="1" x14ac:dyDescent="0.25">
      <c r="A8" s="456" t="s">
        <v>469</v>
      </c>
      <c r="B8" s="456"/>
      <c r="C8" s="456"/>
      <c r="D8" s="456"/>
      <c r="E8" s="456"/>
      <c r="F8" s="456"/>
      <c r="G8" s="456"/>
      <c r="H8" s="456"/>
    </row>
    <row r="9" spans="1:9" ht="18.75" customHeight="1" x14ac:dyDescent="0.25">
      <c r="A9" s="457"/>
      <c r="B9" s="457"/>
      <c r="C9" s="457"/>
      <c r="D9" s="457"/>
      <c r="E9" s="457"/>
      <c r="F9" s="457"/>
      <c r="G9" s="457"/>
      <c r="H9" s="457"/>
    </row>
    <row r="10" spans="1:9" ht="18.75" customHeight="1" x14ac:dyDescent="0.25">
      <c r="A10" s="356"/>
      <c r="B10" s="356"/>
      <c r="C10" s="356"/>
      <c r="D10" s="356"/>
      <c r="E10" s="356"/>
      <c r="F10" s="356"/>
      <c r="G10" s="356"/>
      <c r="H10" s="356"/>
    </row>
    <row r="11" spans="1:9" ht="16.5" thickBot="1" x14ac:dyDescent="0.3">
      <c r="A11" s="357"/>
      <c r="B11" s="358"/>
      <c r="C11" s="358"/>
      <c r="D11" s="358"/>
      <c r="E11" s="359"/>
      <c r="F11" s="358"/>
      <c r="G11" s="358"/>
      <c r="H11" s="360" t="s">
        <v>470</v>
      </c>
    </row>
    <row r="12" spans="1:9" x14ac:dyDescent="0.25">
      <c r="A12" s="447" t="s">
        <v>471</v>
      </c>
      <c r="B12" s="449" t="s">
        <v>472</v>
      </c>
      <c r="C12" s="449" t="s">
        <v>473</v>
      </c>
      <c r="D12" s="451" t="s">
        <v>474</v>
      </c>
      <c r="E12" s="451"/>
      <c r="F12" s="451"/>
      <c r="G12" s="451"/>
      <c r="H12" s="452" t="s">
        <v>403</v>
      </c>
      <c r="I12" s="452" t="s">
        <v>404</v>
      </c>
    </row>
    <row r="13" spans="1:9" ht="13.5" customHeight="1" thickBot="1" x14ac:dyDescent="0.3">
      <c r="A13" s="448"/>
      <c r="B13" s="450"/>
      <c r="C13" s="450"/>
      <c r="D13" s="361" t="s">
        <v>17</v>
      </c>
      <c r="E13" s="361" t="s">
        <v>475</v>
      </c>
      <c r="F13" s="362" t="s">
        <v>34</v>
      </c>
      <c r="G13" s="362" t="s">
        <v>35</v>
      </c>
      <c r="H13" s="453"/>
      <c r="I13" s="453"/>
    </row>
    <row r="14" spans="1:9" ht="13.5" customHeight="1" x14ac:dyDescent="0.25">
      <c r="A14" s="458" t="s">
        <v>476</v>
      </c>
      <c r="B14" s="477" t="s">
        <v>477</v>
      </c>
      <c r="C14" s="363" t="s">
        <v>478</v>
      </c>
      <c r="D14" s="364"/>
      <c r="E14" s="364"/>
      <c r="F14" s="365" t="s">
        <v>82</v>
      </c>
      <c r="G14" s="364"/>
      <c r="H14" s="366">
        <f>SUM(H15:H15)</f>
        <v>1634.3</v>
      </c>
      <c r="I14" s="366">
        <f>SUM(I15:I15)</f>
        <v>1713.1</v>
      </c>
    </row>
    <row r="15" spans="1:9" ht="51.75" thickBot="1" x14ac:dyDescent="0.3">
      <c r="A15" s="459"/>
      <c r="B15" s="463"/>
      <c r="C15" s="367" t="s">
        <v>479</v>
      </c>
      <c r="D15" s="368" t="s">
        <v>64</v>
      </c>
      <c r="E15" s="368" t="s">
        <v>480</v>
      </c>
      <c r="F15" s="369" t="s">
        <v>82</v>
      </c>
      <c r="G15" s="370" t="s">
        <v>481</v>
      </c>
      <c r="H15" s="371">
        <v>1634.28</v>
      </c>
      <c r="I15" s="371">
        <v>1713.14</v>
      </c>
    </row>
    <row r="16" spans="1:9" ht="0.75" customHeight="1" x14ac:dyDescent="0.25">
      <c r="A16" s="458" t="s">
        <v>482</v>
      </c>
      <c r="B16" s="462"/>
      <c r="C16" s="363" t="s">
        <v>478</v>
      </c>
      <c r="D16" s="364"/>
      <c r="E16" s="364"/>
      <c r="F16" s="365"/>
      <c r="G16" s="364"/>
      <c r="H16" s="372">
        <f>SUM(H17:H17)</f>
        <v>0</v>
      </c>
      <c r="I16" s="372">
        <f>SUM(I17:I17)</f>
        <v>0</v>
      </c>
    </row>
    <row r="17" spans="1:9" ht="51.75" hidden="1" thickBot="1" x14ac:dyDescent="0.3">
      <c r="A17" s="459"/>
      <c r="B17" s="463"/>
      <c r="C17" s="367" t="s">
        <v>479</v>
      </c>
      <c r="D17" s="368" t="s">
        <v>64</v>
      </c>
      <c r="E17" s="370"/>
      <c r="F17" s="373"/>
      <c r="G17" s="370"/>
      <c r="H17" s="371"/>
      <c r="I17" s="371"/>
    </row>
    <row r="18" spans="1:9" hidden="1" x14ac:dyDescent="0.25">
      <c r="A18" s="464" t="s">
        <v>483</v>
      </c>
      <c r="B18" s="466"/>
      <c r="C18" s="374" t="s">
        <v>478</v>
      </c>
      <c r="D18" s="375"/>
      <c r="E18" s="375"/>
      <c r="F18" s="376"/>
      <c r="G18" s="375"/>
      <c r="H18" s="377">
        <f>SUM(H19:H19)</f>
        <v>0</v>
      </c>
      <c r="I18" s="377">
        <f>SUM(I19:I19)</f>
        <v>0</v>
      </c>
    </row>
    <row r="19" spans="1:9" ht="51.75" hidden="1" thickBot="1" x14ac:dyDescent="0.3">
      <c r="A19" s="465"/>
      <c r="B19" s="467"/>
      <c r="C19" s="367" t="s">
        <v>479</v>
      </c>
      <c r="D19" s="368" t="s">
        <v>64</v>
      </c>
      <c r="E19" s="370"/>
      <c r="F19" s="373"/>
      <c r="G19" s="370"/>
      <c r="H19" s="371"/>
      <c r="I19" s="371"/>
    </row>
    <row r="20" spans="1:9" ht="16.5" hidden="1" thickTop="1" x14ac:dyDescent="0.25">
      <c r="A20" s="468" t="s">
        <v>482</v>
      </c>
      <c r="B20" s="470" t="s">
        <v>484</v>
      </c>
      <c r="C20" s="363" t="s">
        <v>485</v>
      </c>
      <c r="D20" s="378"/>
      <c r="E20" s="364"/>
      <c r="F20" s="365"/>
      <c r="G20" s="378"/>
      <c r="H20" s="372">
        <f>H21</f>
        <v>0</v>
      </c>
      <c r="I20" s="372">
        <f>I21</f>
        <v>0</v>
      </c>
    </row>
    <row r="21" spans="1:9" ht="0.75" customHeight="1" x14ac:dyDescent="0.25">
      <c r="A21" s="469"/>
      <c r="B21" s="471"/>
      <c r="C21" s="379" t="s">
        <v>479</v>
      </c>
      <c r="D21" s="380">
        <v>727</v>
      </c>
      <c r="E21" s="381" t="s">
        <v>486</v>
      </c>
      <c r="F21" s="382" t="s">
        <v>88</v>
      </c>
      <c r="G21" s="381" t="s">
        <v>481</v>
      </c>
      <c r="H21" s="383"/>
      <c r="I21" s="383"/>
    </row>
    <row r="22" spans="1:9" ht="81.75" customHeight="1" x14ac:dyDescent="0.25">
      <c r="A22" s="384" t="s">
        <v>483</v>
      </c>
      <c r="B22" s="385" t="s">
        <v>415</v>
      </c>
      <c r="C22" s="386" t="s">
        <v>479</v>
      </c>
      <c r="D22" s="387">
        <v>727</v>
      </c>
      <c r="E22" s="388" t="s">
        <v>487</v>
      </c>
      <c r="F22" s="389" t="s">
        <v>115</v>
      </c>
      <c r="G22" s="388" t="s">
        <v>481</v>
      </c>
      <c r="H22" s="390">
        <v>109.66</v>
      </c>
      <c r="I22" s="390">
        <v>89.66</v>
      </c>
    </row>
    <row r="23" spans="1:9" ht="16.5" thickBot="1" x14ac:dyDescent="0.3">
      <c r="A23" s="475" t="s">
        <v>488</v>
      </c>
      <c r="B23" s="476"/>
      <c r="C23" s="391"/>
      <c r="D23" s="392"/>
      <c r="E23" s="393"/>
      <c r="F23" s="392"/>
      <c r="G23" s="392"/>
      <c r="H23" s="394">
        <f>H15+H22</f>
        <v>1743.94</v>
      </c>
      <c r="I23" s="394">
        <f>I15+I22</f>
        <v>1802.8</v>
      </c>
    </row>
    <row r="24" spans="1:9" x14ac:dyDescent="0.25">
      <c r="H24" s="395"/>
    </row>
    <row r="25" spans="1:9" x14ac:dyDescent="0.25">
      <c r="B25" s="474"/>
      <c r="C25" s="474"/>
      <c r="F25" s="474"/>
      <c r="G25" s="474"/>
      <c r="H25" s="355"/>
    </row>
    <row r="26" spans="1:9" x14ac:dyDescent="0.25">
      <c r="B26" s="396"/>
      <c r="H26" s="355"/>
    </row>
    <row r="27" spans="1:9" x14ac:dyDescent="0.25">
      <c r="H27" s="355"/>
    </row>
    <row r="28" spans="1:9" x14ac:dyDescent="0.25">
      <c r="H28" s="355"/>
    </row>
    <row r="29" spans="1:9" x14ac:dyDescent="0.25">
      <c r="H29" s="355"/>
    </row>
    <row r="30" spans="1:9" x14ac:dyDescent="0.25">
      <c r="H30" s="395"/>
    </row>
    <row r="31" spans="1:9" x14ac:dyDescent="0.25">
      <c r="H31" s="395"/>
    </row>
    <row r="32" spans="1:9" x14ac:dyDescent="0.25">
      <c r="H32" s="395"/>
    </row>
    <row r="33" spans="8:8" x14ac:dyDescent="0.25">
      <c r="H33" s="395"/>
    </row>
    <row r="34" spans="8:8" x14ac:dyDescent="0.25">
      <c r="H34" s="395"/>
    </row>
    <row r="35" spans="8:8" x14ac:dyDescent="0.25">
      <c r="H35" s="395"/>
    </row>
    <row r="36" spans="8:8" x14ac:dyDescent="0.25">
      <c r="H36" s="395"/>
    </row>
    <row r="37" spans="8:8" x14ac:dyDescent="0.25">
      <c r="H37" s="395"/>
    </row>
    <row r="38" spans="8:8" x14ac:dyDescent="0.25">
      <c r="H38" s="395"/>
    </row>
    <row r="39" spans="8:8" x14ac:dyDescent="0.25">
      <c r="H39" s="395"/>
    </row>
    <row r="40" spans="8:8" x14ac:dyDescent="0.25">
      <c r="H40" s="395"/>
    </row>
    <row r="41" spans="8:8" x14ac:dyDescent="0.25">
      <c r="H41" s="395"/>
    </row>
    <row r="42" spans="8:8" x14ac:dyDescent="0.25">
      <c r="H42" s="395"/>
    </row>
    <row r="43" spans="8:8" x14ac:dyDescent="0.25">
      <c r="H43" s="395"/>
    </row>
    <row r="44" spans="8:8" x14ac:dyDescent="0.25">
      <c r="H44" s="395"/>
    </row>
    <row r="45" spans="8:8" x14ac:dyDescent="0.25">
      <c r="H45" s="395"/>
    </row>
    <row r="46" spans="8:8" x14ac:dyDescent="0.25">
      <c r="H46" s="395"/>
    </row>
    <row r="47" spans="8:8" x14ac:dyDescent="0.25">
      <c r="H47" s="395"/>
    </row>
    <row r="48" spans="8:8" x14ac:dyDescent="0.25">
      <c r="H48" s="395"/>
    </row>
    <row r="49" spans="8:8" x14ac:dyDescent="0.25">
      <c r="H49" s="395"/>
    </row>
    <row r="50" spans="8:8" x14ac:dyDescent="0.25">
      <c r="H50" s="395"/>
    </row>
    <row r="51" spans="8:8" x14ac:dyDescent="0.25">
      <c r="H51" s="395"/>
    </row>
    <row r="52" spans="8:8" x14ac:dyDescent="0.25">
      <c r="H52" s="395"/>
    </row>
    <row r="53" spans="8:8" x14ac:dyDescent="0.25">
      <c r="H53" s="395"/>
    </row>
    <row r="54" spans="8:8" x14ac:dyDescent="0.25">
      <c r="H54" s="395"/>
    </row>
  </sheetData>
  <sheetProtection autoFilter="0"/>
  <autoFilter ref="A14:H14"/>
  <mergeCells count="22">
    <mergeCell ref="A18:A19"/>
    <mergeCell ref="B18:B19"/>
    <mergeCell ref="D1:H1"/>
    <mergeCell ref="D2:H2"/>
    <mergeCell ref="D3:H3"/>
    <mergeCell ref="D4:H4"/>
    <mergeCell ref="A8:H9"/>
    <mergeCell ref="A12:A13"/>
    <mergeCell ref="B12:B13"/>
    <mergeCell ref="C12:C13"/>
    <mergeCell ref="D12:G12"/>
    <mergeCell ref="H12:H13"/>
    <mergeCell ref="I12:I13"/>
    <mergeCell ref="A14:A15"/>
    <mergeCell ref="B14:B15"/>
    <mergeCell ref="A16:A17"/>
    <mergeCell ref="B16:B17"/>
    <mergeCell ref="A20:A21"/>
    <mergeCell ref="B20:B21"/>
    <mergeCell ref="A23:B23"/>
    <mergeCell ref="B25:C25"/>
    <mergeCell ref="F25:G25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workbookViewId="0">
      <selection activeCell="B3" sqref="B3:F4"/>
    </sheetView>
  </sheetViews>
  <sheetFormatPr defaultRowHeight="12.75" x14ac:dyDescent="0.2"/>
  <cols>
    <col min="2" max="2" width="36.28515625" customWidth="1"/>
    <col min="3" max="3" width="46.28515625" customWidth="1"/>
    <col min="4" max="4" width="1.5703125" customWidth="1"/>
    <col min="5" max="6" width="9.140625" hidden="1" customWidth="1"/>
  </cols>
  <sheetData>
    <row r="1" spans="2:6" x14ac:dyDescent="0.2">
      <c r="B1" s="454" t="s">
        <v>506</v>
      </c>
      <c r="C1" s="454"/>
      <c r="D1" s="454"/>
      <c r="E1" s="454"/>
      <c r="F1" s="454"/>
    </row>
    <row r="2" spans="2:6" x14ac:dyDescent="0.2">
      <c r="B2" s="454" t="s">
        <v>332</v>
      </c>
      <c r="C2" s="454"/>
      <c r="D2" s="454"/>
      <c r="E2" s="454"/>
      <c r="F2" s="454"/>
    </row>
    <row r="3" spans="2:6" ht="39" customHeight="1" x14ac:dyDescent="0.2">
      <c r="B3" s="455" t="s">
        <v>523</v>
      </c>
      <c r="C3" s="455"/>
      <c r="D3" s="455"/>
      <c r="E3" s="455"/>
      <c r="F3" s="455"/>
    </row>
    <row r="4" spans="2:6" ht="12.75" hidden="1" customHeight="1" x14ac:dyDescent="0.2">
      <c r="B4" s="455"/>
      <c r="C4" s="455"/>
      <c r="D4" s="455"/>
      <c r="E4" s="455"/>
      <c r="F4" s="455"/>
    </row>
    <row r="5" spans="2:6" x14ac:dyDescent="0.2">
      <c r="C5" t="s">
        <v>507</v>
      </c>
    </row>
    <row r="10" spans="2:6" ht="37.5" customHeight="1" x14ac:dyDescent="0.25">
      <c r="B10" s="478" t="s">
        <v>508</v>
      </c>
      <c r="C10" s="478"/>
    </row>
    <row r="11" spans="2:6" x14ac:dyDescent="0.2">
      <c r="B11" s="159"/>
      <c r="C11" s="159"/>
    </row>
    <row r="12" spans="2:6" ht="13.5" thickBot="1" x14ac:dyDescent="0.25">
      <c r="B12" s="159"/>
      <c r="C12" s="401" t="s">
        <v>495</v>
      </c>
    </row>
    <row r="13" spans="2:6" ht="15" thickBot="1" x14ac:dyDescent="0.25">
      <c r="B13" s="402" t="s">
        <v>496</v>
      </c>
      <c r="C13" s="403" t="s">
        <v>509</v>
      </c>
    </row>
    <row r="14" spans="2:6" ht="15" x14ac:dyDescent="0.25">
      <c r="B14" s="404" t="s">
        <v>499</v>
      </c>
      <c r="C14" s="405">
        <f>C16+C19+C22</f>
        <v>285.04000000000002</v>
      </c>
    </row>
    <row r="15" spans="2:6" ht="15" x14ac:dyDescent="0.25">
      <c r="B15" s="406" t="s">
        <v>500</v>
      </c>
      <c r="C15" s="407"/>
    </row>
    <row r="16" spans="2:6" ht="69" customHeight="1" x14ac:dyDescent="0.25">
      <c r="B16" s="408" t="s">
        <v>501</v>
      </c>
      <c r="C16" s="409">
        <f>C17+C18</f>
        <v>0</v>
      </c>
    </row>
    <row r="17" spans="2:3" ht="15.75" customHeight="1" x14ac:dyDescent="0.25">
      <c r="B17" s="408" t="s">
        <v>502</v>
      </c>
      <c r="C17" s="409">
        <v>0</v>
      </c>
    </row>
    <row r="18" spans="2:3" ht="16.5" customHeight="1" x14ac:dyDescent="0.25">
      <c r="B18" s="408" t="s">
        <v>503</v>
      </c>
      <c r="C18" s="409">
        <v>0</v>
      </c>
    </row>
    <row r="19" spans="2:3" ht="51" customHeight="1" x14ac:dyDescent="0.25">
      <c r="B19" s="408" t="s">
        <v>504</v>
      </c>
      <c r="C19" s="409">
        <f>C20+C21</f>
        <v>-814.96</v>
      </c>
    </row>
    <row r="20" spans="2:3" ht="20.25" customHeight="1" x14ac:dyDescent="0.25">
      <c r="B20" s="408" t="s">
        <v>502</v>
      </c>
      <c r="C20" s="409">
        <v>0</v>
      </c>
    </row>
    <row r="21" spans="2:3" ht="24.75" customHeight="1" x14ac:dyDescent="0.25">
      <c r="B21" s="408" t="s">
        <v>503</v>
      </c>
      <c r="C21" s="409">
        <v>-814.96</v>
      </c>
    </row>
    <row r="22" spans="2:3" ht="42" customHeight="1" x14ac:dyDescent="0.25">
      <c r="B22" s="408" t="s">
        <v>505</v>
      </c>
      <c r="C22" s="409">
        <v>1100</v>
      </c>
    </row>
    <row r="23" spans="2:3" ht="23.25" customHeight="1" x14ac:dyDescent="0.25">
      <c r="B23" s="408" t="s">
        <v>502</v>
      </c>
      <c r="C23" s="407">
        <v>1100</v>
      </c>
    </row>
    <row r="24" spans="2:3" ht="18" customHeight="1" thickBot="1" x14ac:dyDescent="0.3">
      <c r="B24" s="410" t="s">
        <v>503</v>
      </c>
      <c r="C24" s="411">
        <v>0</v>
      </c>
    </row>
  </sheetData>
  <mergeCells count="4">
    <mergeCell ref="B1:F1"/>
    <mergeCell ref="B2:F2"/>
    <mergeCell ref="B3:F4"/>
    <mergeCell ref="B10:C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3" sqref="B3:F5"/>
    </sheetView>
  </sheetViews>
  <sheetFormatPr defaultRowHeight="12.75" x14ac:dyDescent="0.2"/>
  <cols>
    <col min="2" max="2" width="43" customWidth="1"/>
    <col min="3" max="3" width="32.42578125" customWidth="1"/>
    <col min="4" max="4" width="18.5703125" customWidth="1"/>
    <col min="5" max="5" width="0.42578125" customWidth="1"/>
    <col min="6" max="6" width="9.140625" hidden="1" customWidth="1"/>
  </cols>
  <sheetData>
    <row r="1" spans="2:6" x14ac:dyDescent="0.2">
      <c r="B1" s="454" t="s">
        <v>493</v>
      </c>
      <c r="C1" s="454"/>
      <c r="D1" s="454"/>
      <c r="E1" s="454"/>
      <c r="F1" s="454"/>
    </row>
    <row r="2" spans="2:6" x14ac:dyDescent="0.2">
      <c r="B2" s="454" t="s">
        <v>332</v>
      </c>
      <c r="C2" s="454"/>
      <c r="D2" s="454"/>
      <c r="E2" s="454"/>
      <c r="F2" s="454"/>
    </row>
    <row r="3" spans="2:6" ht="15.75" customHeight="1" x14ac:dyDescent="0.2">
      <c r="B3" s="455" t="s">
        <v>524</v>
      </c>
      <c r="C3" s="455"/>
      <c r="D3" s="455"/>
      <c r="E3" s="455"/>
      <c r="F3" s="455"/>
    </row>
    <row r="4" spans="2:6" x14ac:dyDescent="0.2">
      <c r="B4" s="455"/>
      <c r="C4" s="455"/>
      <c r="D4" s="455"/>
      <c r="E4" s="455"/>
      <c r="F4" s="455"/>
    </row>
    <row r="5" spans="2:6" ht="2.25" customHeight="1" x14ac:dyDescent="0.2">
      <c r="B5" s="455"/>
      <c r="C5" s="455"/>
      <c r="D5" s="455"/>
      <c r="E5" s="455"/>
      <c r="F5" s="455"/>
    </row>
    <row r="10" spans="2:6" ht="37.5" customHeight="1" x14ac:dyDescent="0.25">
      <c r="B10" s="478" t="s">
        <v>494</v>
      </c>
      <c r="C10" s="478"/>
    </row>
    <row r="11" spans="2:6" x14ac:dyDescent="0.2">
      <c r="B11" s="159"/>
      <c r="C11" s="159"/>
    </row>
    <row r="12" spans="2:6" ht="13.5" thickBot="1" x14ac:dyDescent="0.25">
      <c r="B12" s="159"/>
      <c r="C12" s="401" t="s">
        <v>495</v>
      </c>
    </row>
    <row r="13" spans="2:6" ht="15" thickBot="1" x14ac:dyDescent="0.25">
      <c r="B13" s="402" t="s">
        <v>496</v>
      </c>
      <c r="C13" s="403" t="s">
        <v>497</v>
      </c>
      <c r="D13" s="403" t="s">
        <v>498</v>
      </c>
    </row>
    <row r="14" spans="2:6" ht="15" x14ac:dyDescent="0.25">
      <c r="B14" s="404" t="s">
        <v>499</v>
      </c>
      <c r="C14" s="405">
        <f>C16+C19+C22</f>
        <v>241.66</v>
      </c>
      <c r="D14" s="405">
        <f>D16+D19+D22</f>
        <v>250.61</v>
      </c>
    </row>
    <row r="15" spans="2:6" ht="15" x14ac:dyDescent="0.25">
      <c r="B15" s="406" t="s">
        <v>500</v>
      </c>
      <c r="C15" s="407"/>
      <c r="D15" s="407"/>
    </row>
    <row r="16" spans="2:6" ht="69" customHeight="1" x14ac:dyDescent="0.25">
      <c r="B16" s="408" t="s">
        <v>501</v>
      </c>
      <c r="C16" s="409">
        <f>C17+C18</f>
        <v>0</v>
      </c>
      <c r="D16" s="409">
        <f>D17+D18</f>
        <v>0</v>
      </c>
    </row>
    <row r="17" spans="2:4" ht="15.75" customHeight="1" x14ac:dyDescent="0.25">
      <c r="B17" s="408" t="s">
        <v>502</v>
      </c>
      <c r="C17" s="409">
        <v>0</v>
      </c>
      <c r="D17" s="409">
        <v>0</v>
      </c>
    </row>
    <row r="18" spans="2:4" ht="16.5" customHeight="1" x14ac:dyDescent="0.25">
      <c r="B18" s="408" t="s">
        <v>503</v>
      </c>
      <c r="C18" s="409">
        <v>0</v>
      </c>
      <c r="D18" s="409">
        <v>0</v>
      </c>
    </row>
    <row r="19" spans="2:4" ht="51" customHeight="1" x14ac:dyDescent="0.25">
      <c r="B19" s="408" t="s">
        <v>504</v>
      </c>
      <c r="C19" s="409">
        <f>C20+C21</f>
        <v>241.66</v>
      </c>
      <c r="D19" s="409">
        <f>D20+D21</f>
        <v>250.61</v>
      </c>
    </row>
    <row r="20" spans="2:4" ht="20.25" customHeight="1" x14ac:dyDescent="0.25">
      <c r="B20" s="408" t="s">
        <v>502</v>
      </c>
      <c r="C20" s="409">
        <v>241.66</v>
      </c>
      <c r="D20" s="409">
        <v>250.61</v>
      </c>
    </row>
    <row r="21" spans="2:4" ht="24.75" customHeight="1" x14ac:dyDescent="0.25">
      <c r="B21" s="408" t="s">
        <v>503</v>
      </c>
      <c r="C21" s="409">
        <v>0</v>
      </c>
      <c r="D21" s="409">
        <v>0</v>
      </c>
    </row>
    <row r="22" spans="2:4" ht="42" customHeight="1" x14ac:dyDescent="0.25">
      <c r="B22" s="408" t="s">
        <v>505</v>
      </c>
      <c r="C22" s="409">
        <f>C23+C24</f>
        <v>0</v>
      </c>
      <c r="D22" s="409">
        <f>D23+D24</f>
        <v>0</v>
      </c>
    </row>
    <row r="23" spans="2:4" ht="23.25" customHeight="1" x14ac:dyDescent="0.25">
      <c r="B23" s="408" t="s">
        <v>502</v>
      </c>
      <c r="C23" s="407"/>
      <c r="D23" s="407"/>
    </row>
    <row r="24" spans="2:4" ht="18" customHeight="1" thickBot="1" x14ac:dyDescent="0.3">
      <c r="B24" s="410" t="s">
        <v>503</v>
      </c>
      <c r="C24" s="411">
        <v>0</v>
      </c>
      <c r="D24" s="411">
        <v>0</v>
      </c>
    </row>
  </sheetData>
  <mergeCells count="4">
    <mergeCell ref="B1:F1"/>
    <mergeCell ref="B2:F2"/>
    <mergeCell ref="B3:F5"/>
    <mergeCell ref="B10:C10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159"/>
      <c r="B1" s="421" t="s">
        <v>416</v>
      </c>
      <c r="C1" s="421"/>
      <c r="D1" s="305"/>
      <c r="E1" s="422"/>
      <c r="F1" s="422"/>
      <c r="G1" s="422"/>
      <c r="H1" s="422"/>
      <c r="I1" s="161"/>
      <c r="J1" s="161"/>
    </row>
    <row r="2" spans="1:21" ht="15.75" x14ac:dyDescent="0.25">
      <c r="A2" s="159"/>
      <c r="B2" s="423" t="s">
        <v>157</v>
      </c>
      <c r="C2" s="423"/>
      <c r="D2" s="305"/>
      <c r="E2" s="306"/>
      <c r="F2" s="306"/>
      <c r="G2" s="306"/>
      <c r="H2" s="306"/>
      <c r="I2" s="161"/>
      <c r="J2" s="161"/>
    </row>
    <row r="3" spans="1:21" ht="38.25" customHeight="1" x14ac:dyDescent="0.2">
      <c r="A3" s="159"/>
      <c r="B3" s="424" t="s">
        <v>417</v>
      </c>
      <c r="C3" s="424"/>
      <c r="D3" s="163"/>
      <c r="E3" s="163"/>
      <c r="F3" s="163"/>
      <c r="G3" s="163"/>
      <c r="H3" s="163"/>
      <c r="I3" s="163"/>
      <c r="J3" s="163"/>
      <c r="K3" s="163"/>
      <c r="L3" s="163"/>
    </row>
    <row r="4" spans="1:21" ht="15" customHeight="1" x14ac:dyDescent="0.25">
      <c r="A4" s="159"/>
      <c r="B4" s="421" t="s">
        <v>522</v>
      </c>
      <c r="C4" s="421"/>
      <c r="D4" s="164"/>
      <c r="E4" s="306"/>
      <c r="F4" s="306"/>
      <c r="G4" s="306"/>
      <c r="H4" s="306"/>
      <c r="I4" s="161"/>
      <c r="J4" s="161"/>
    </row>
    <row r="5" spans="1:21" ht="12.75" hidden="1" customHeight="1" x14ac:dyDescent="0.2">
      <c r="A5" s="159"/>
      <c r="B5" s="159"/>
      <c r="C5" s="159"/>
    </row>
    <row r="6" spans="1:21" ht="34.5" customHeight="1" x14ac:dyDescent="0.25">
      <c r="A6" s="424" t="s">
        <v>418</v>
      </c>
      <c r="B6" s="424"/>
      <c r="C6" s="424"/>
      <c r="D6" s="305"/>
      <c r="E6" s="305"/>
      <c r="F6" s="305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1" ht="15.75" thickBot="1" x14ac:dyDescent="0.3">
      <c r="A7" s="419" t="s">
        <v>160</v>
      </c>
      <c r="B7" s="419"/>
      <c r="C7" s="419"/>
      <c r="D7" s="165"/>
      <c r="E7" s="166"/>
      <c r="F7" s="166"/>
    </row>
    <row r="8" spans="1:21" ht="25.5" x14ac:dyDescent="0.2">
      <c r="A8" s="167" t="s">
        <v>32</v>
      </c>
      <c r="B8" s="167" t="s">
        <v>161</v>
      </c>
      <c r="C8" s="168" t="s">
        <v>162</v>
      </c>
      <c r="D8" s="168" t="s">
        <v>162</v>
      </c>
      <c r="E8" s="170"/>
      <c r="F8" s="171"/>
      <c r="G8" s="172"/>
      <c r="H8" s="173"/>
    </row>
    <row r="9" spans="1:21" ht="2.25" customHeight="1" x14ac:dyDescent="0.2">
      <c r="A9" s="340"/>
      <c r="B9" s="340"/>
      <c r="C9" s="341"/>
      <c r="D9" s="341"/>
      <c r="E9" s="170"/>
      <c r="F9" s="171"/>
      <c r="G9" s="176"/>
      <c r="H9" s="173"/>
    </row>
    <row r="10" spans="1:21" ht="28.5" customHeight="1" x14ac:dyDescent="0.2">
      <c r="A10" s="342" t="s">
        <v>65</v>
      </c>
      <c r="B10" s="343"/>
      <c r="C10" s="344" t="s">
        <v>419</v>
      </c>
      <c r="D10" s="344" t="s">
        <v>420</v>
      </c>
      <c r="E10" s="170"/>
      <c r="F10" s="171"/>
      <c r="G10" s="176"/>
      <c r="H10" s="173"/>
    </row>
    <row r="11" spans="1:21" ht="18" customHeight="1" x14ac:dyDescent="0.2">
      <c r="A11" s="177" t="s">
        <v>163</v>
      </c>
      <c r="B11" s="178" t="s">
        <v>164</v>
      </c>
      <c r="C11" s="179">
        <f>C12+C19+C25+C27+C37+C40+C51+C67</f>
        <v>4833.24</v>
      </c>
      <c r="D11" s="179">
        <f>D12+D27+D44+D37+D62+D55+D25+D40+D51+D19+D70+D67</f>
        <v>5012.1499999999996</v>
      </c>
      <c r="E11" s="181"/>
      <c r="F11" s="182"/>
      <c r="G11" s="183"/>
      <c r="H11" s="184"/>
      <c r="I11" s="185"/>
    </row>
    <row r="12" spans="1:21" ht="18" customHeight="1" x14ac:dyDescent="0.2">
      <c r="A12" s="186" t="s">
        <v>165</v>
      </c>
      <c r="B12" s="187" t="s">
        <v>166</v>
      </c>
      <c r="C12" s="188">
        <f>C13</f>
        <v>824.81</v>
      </c>
      <c r="D12" s="188">
        <f>D13</f>
        <v>876.16</v>
      </c>
      <c r="E12" s="181"/>
      <c r="F12" s="190"/>
      <c r="G12" s="191"/>
      <c r="H12" s="192"/>
      <c r="I12" s="185"/>
    </row>
    <row r="13" spans="1:21" ht="19.5" customHeight="1" x14ac:dyDescent="0.25">
      <c r="A13" s="193" t="s">
        <v>167</v>
      </c>
      <c r="B13" s="194" t="s">
        <v>168</v>
      </c>
      <c r="C13" s="195">
        <f>C16+C17+C18</f>
        <v>824.81</v>
      </c>
      <c r="D13" s="195">
        <f>D16+D17+D18</f>
        <v>876.16</v>
      </c>
      <c r="E13" s="181"/>
      <c r="F13" s="190"/>
      <c r="G13" s="191"/>
      <c r="H13" s="192"/>
      <c r="I13" s="196"/>
    </row>
    <row r="14" spans="1:21" ht="37.5" hidden="1" customHeight="1" x14ac:dyDescent="0.2">
      <c r="A14" s="197" t="s">
        <v>169</v>
      </c>
      <c r="B14" s="198" t="s">
        <v>170</v>
      </c>
      <c r="C14" s="199"/>
      <c r="D14" s="199"/>
      <c r="E14" s="201"/>
      <c r="F14" s="201"/>
      <c r="G14" s="191"/>
      <c r="H14" s="192"/>
      <c r="I14" s="185"/>
    </row>
    <row r="15" spans="1:21" ht="38.25" hidden="1" customHeight="1" x14ac:dyDescent="0.2">
      <c r="A15" s="197" t="s">
        <v>171</v>
      </c>
      <c r="B15" s="198" t="s">
        <v>172</v>
      </c>
      <c r="C15" s="199"/>
      <c r="D15" s="199"/>
      <c r="E15" s="181"/>
      <c r="F15" s="190"/>
      <c r="G15" s="191"/>
      <c r="H15" s="192"/>
      <c r="I15" s="185"/>
    </row>
    <row r="16" spans="1:21" ht="65.25" customHeight="1" x14ac:dyDescent="0.2">
      <c r="A16" s="197" t="s">
        <v>421</v>
      </c>
      <c r="B16" s="198" t="s">
        <v>174</v>
      </c>
      <c r="C16" s="202">
        <v>815.08</v>
      </c>
      <c r="D16" s="202">
        <v>866.43</v>
      </c>
      <c r="E16" s="181"/>
      <c r="F16" s="190"/>
      <c r="G16" s="191"/>
      <c r="H16" s="192"/>
      <c r="I16" s="185"/>
    </row>
    <row r="17" spans="1:9" ht="43.5" customHeight="1" x14ac:dyDescent="0.2">
      <c r="A17" s="197" t="s">
        <v>467</v>
      </c>
      <c r="B17" s="198" t="s">
        <v>178</v>
      </c>
      <c r="C17" s="203">
        <v>9.3699999999999992</v>
      </c>
      <c r="D17" s="203">
        <v>9.3699999999999992</v>
      </c>
      <c r="E17" s="181"/>
      <c r="F17" s="190"/>
      <c r="G17" s="191"/>
      <c r="H17" s="192"/>
      <c r="I17" s="185"/>
    </row>
    <row r="18" spans="1:9" ht="39.75" customHeight="1" x14ac:dyDescent="0.2">
      <c r="A18" s="197"/>
      <c r="B18" s="198" t="s">
        <v>391</v>
      </c>
      <c r="C18" s="203">
        <v>0.36</v>
      </c>
      <c r="D18" s="203">
        <v>0.36</v>
      </c>
      <c r="E18" s="181"/>
      <c r="F18" s="190"/>
      <c r="G18" s="191"/>
      <c r="H18" s="192"/>
      <c r="I18" s="185"/>
    </row>
    <row r="19" spans="1:9" ht="39.75" customHeight="1" x14ac:dyDescent="0.2">
      <c r="A19" s="204" t="s">
        <v>179</v>
      </c>
      <c r="B19" s="205" t="s">
        <v>180</v>
      </c>
      <c r="C19" s="206">
        <f>C20</f>
        <v>1634.28</v>
      </c>
      <c r="D19" s="206">
        <f>D20</f>
        <v>1713.14</v>
      </c>
      <c r="E19" s="181"/>
      <c r="F19" s="190"/>
      <c r="G19" s="191"/>
      <c r="H19" s="192"/>
      <c r="I19" s="185"/>
    </row>
    <row r="20" spans="1:9" ht="25.5" customHeight="1" x14ac:dyDescent="0.25">
      <c r="A20" s="207" t="s">
        <v>181</v>
      </c>
      <c r="B20" s="208" t="s">
        <v>422</v>
      </c>
      <c r="C20" s="203">
        <f>C21+C22+C23+C24</f>
        <v>1634.28</v>
      </c>
      <c r="D20" s="203">
        <f>D21+D22+D23+D24</f>
        <v>1713.14</v>
      </c>
      <c r="E20" s="181"/>
      <c r="F20" s="190"/>
      <c r="G20" s="191"/>
      <c r="H20" s="192"/>
      <c r="I20" s="185"/>
    </row>
    <row r="21" spans="1:9" ht="114.75" x14ac:dyDescent="0.2">
      <c r="A21" s="210" t="s">
        <v>423</v>
      </c>
      <c r="B21" s="211" t="s">
        <v>184</v>
      </c>
      <c r="C21" s="203">
        <v>738.91</v>
      </c>
      <c r="D21" s="203">
        <v>766.46</v>
      </c>
      <c r="E21" s="181"/>
      <c r="F21" s="190"/>
      <c r="G21" s="191"/>
      <c r="H21" s="192"/>
      <c r="I21" s="185"/>
    </row>
    <row r="22" spans="1:9" ht="127.5" x14ac:dyDescent="0.2">
      <c r="A22" s="210" t="s">
        <v>424</v>
      </c>
      <c r="B22" s="211" t="s">
        <v>186</v>
      </c>
      <c r="C22" s="203">
        <v>4.09</v>
      </c>
      <c r="D22" s="203">
        <v>4.29</v>
      </c>
      <c r="E22" s="181"/>
      <c r="F22" s="190"/>
      <c r="G22" s="191"/>
      <c r="H22" s="192"/>
      <c r="I22" s="185"/>
    </row>
    <row r="23" spans="1:9" ht="114.75" x14ac:dyDescent="0.2">
      <c r="A23" s="210" t="s">
        <v>425</v>
      </c>
      <c r="B23" s="211" t="s">
        <v>426</v>
      </c>
      <c r="C23" s="203">
        <v>983.94</v>
      </c>
      <c r="D23" s="203">
        <v>1037.3699999999999</v>
      </c>
      <c r="E23" s="181"/>
      <c r="F23" s="190"/>
      <c r="G23" s="191"/>
      <c r="H23" s="192"/>
      <c r="I23" s="185"/>
    </row>
    <row r="24" spans="1:9" ht="105.75" customHeight="1" x14ac:dyDescent="0.2">
      <c r="A24" s="213" t="s">
        <v>427</v>
      </c>
      <c r="B24" s="211" t="s">
        <v>190</v>
      </c>
      <c r="C24" s="202">
        <v>-92.66</v>
      </c>
      <c r="D24" s="202">
        <v>-94.98</v>
      </c>
      <c r="E24" s="181"/>
      <c r="F24" s="190"/>
      <c r="G24" s="191"/>
      <c r="H24" s="192"/>
      <c r="I24" s="185"/>
    </row>
    <row r="25" spans="1:9" ht="16.5" customHeight="1" x14ac:dyDescent="0.2">
      <c r="A25" s="214" t="s">
        <v>191</v>
      </c>
      <c r="B25" s="187" t="s">
        <v>192</v>
      </c>
      <c r="C25" s="215">
        <f>C26</f>
        <v>142.75</v>
      </c>
      <c r="D25" s="215">
        <f>D26</f>
        <v>148.44999999999999</v>
      </c>
      <c r="E25" s="181"/>
      <c r="F25" s="190"/>
      <c r="G25" s="191"/>
      <c r="H25" s="192"/>
      <c r="I25" s="185"/>
    </row>
    <row r="26" spans="1:9" ht="14.25" customHeight="1" x14ac:dyDescent="0.2">
      <c r="A26" s="216" t="s">
        <v>193</v>
      </c>
      <c r="B26" s="217" t="s">
        <v>194</v>
      </c>
      <c r="C26" s="203">
        <v>142.75</v>
      </c>
      <c r="D26" s="203">
        <v>148.44999999999999</v>
      </c>
      <c r="E26" s="181"/>
      <c r="F26" s="190"/>
      <c r="G26" s="191"/>
      <c r="H26" s="192"/>
      <c r="I26" s="185"/>
    </row>
    <row r="27" spans="1:9" ht="17.25" customHeight="1" x14ac:dyDescent="0.2">
      <c r="A27" s="186" t="s">
        <v>195</v>
      </c>
      <c r="B27" s="187" t="s">
        <v>196</v>
      </c>
      <c r="C27" s="215">
        <f>C28+C32+C30</f>
        <v>2130</v>
      </c>
      <c r="D27" s="215">
        <f>D28+D32+D30</f>
        <v>2168</v>
      </c>
      <c r="E27" s="170"/>
      <c r="F27" s="171"/>
      <c r="G27" s="172"/>
      <c r="H27" s="173"/>
      <c r="I27" s="185"/>
    </row>
    <row r="28" spans="1:9" ht="17.25" customHeight="1" x14ac:dyDescent="0.25">
      <c r="A28" s="193" t="s">
        <v>197</v>
      </c>
      <c r="B28" s="218" t="s">
        <v>198</v>
      </c>
      <c r="C28" s="195">
        <f>C29</f>
        <v>193</v>
      </c>
      <c r="D28" s="195">
        <f>D29</f>
        <v>193</v>
      </c>
      <c r="E28" s="219"/>
      <c r="F28" s="220"/>
      <c r="G28" s="191"/>
      <c r="H28" s="221"/>
      <c r="I28" s="185"/>
    </row>
    <row r="29" spans="1:9" ht="40.5" customHeight="1" x14ac:dyDescent="0.2">
      <c r="A29" s="197" t="s">
        <v>428</v>
      </c>
      <c r="B29" s="217" t="s">
        <v>200</v>
      </c>
      <c r="C29" s="203">
        <v>193</v>
      </c>
      <c r="D29" s="203">
        <v>193</v>
      </c>
      <c r="E29" s="219"/>
      <c r="F29" s="220"/>
      <c r="G29" s="191"/>
      <c r="H29" s="221"/>
      <c r="I29" s="185"/>
    </row>
    <row r="30" spans="1:9" ht="16.5" hidden="1" customHeight="1" x14ac:dyDescent="0.25">
      <c r="A30" s="193" t="s">
        <v>201</v>
      </c>
      <c r="B30" s="218" t="s">
        <v>202</v>
      </c>
      <c r="C30" s="222">
        <f>C31</f>
        <v>0</v>
      </c>
      <c r="D30" s="222">
        <f>D31</f>
        <v>0</v>
      </c>
      <c r="E30" s="219"/>
      <c r="F30" s="220"/>
      <c r="G30" s="191"/>
      <c r="H30" s="221"/>
      <c r="I30" s="185"/>
    </row>
    <row r="31" spans="1:9" ht="16.5" hidden="1" customHeight="1" x14ac:dyDescent="0.2">
      <c r="A31" s="197" t="s">
        <v>203</v>
      </c>
      <c r="B31" s="217" t="s">
        <v>204</v>
      </c>
      <c r="C31" s="199">
        <v>0</v>
      </c>
      <c r="D31" s="199">
        <v>0</v>
      </c>
      <c r="E31" s="219"/>
      <c r="F31" s="220"/>
      <c r="G31" s="191"/>
      <c r="H31" s="221"/>
      <c r="I31" s="185"/>
    </row>
    <row r="32" spans="1:9" ht="15" customHeight="1" x14ac:dyDescent="0.25">
      <c r="A32" s="193" t="s">
        <v>205</v>
      </c>
      <c r="B32" s="218" t="s">
        <v>206</v>
      </c>
      <c r="C32" s="195">
        <f>C33+C35</f>
        <v>1937</v>
      </c>
      <c r="D32" s="195">
        <f>D33+D35</f>
        <v>1975</v>
      </c>
      <c r="E32" s="219"/>
      <c r="F32" s="220"/>
      <c r="G32" s="223"/>
      <c r="H32" s="221"/>
      <c r="I32" s="185"/>
    </row>
    <row r="33" spans="1:9" ht="15" customHeight="1" x14ac:dyDescent="0.2">
      <c r="A33" s="224" t="s">
        <v>207</v>
      </c>
      <c r="B33" s="225" t="s">
        <v>208</v>
      </c>
      <c r="C33" s="226">
        <f>C34</f>
        <v>870</v>
      </c>
      <c r="D33" s="226">
        <f>D34</f>
        <v>887</v>
      </c>
      <c r="E33" s="219"/>
      <c r="F33" s="220"/>
      <c r="G33" s="223"/>
      <c r="H33" s="221"/>
      <c r="I33" s="185"/>
    </row>
    <row r="34" spans="1:9" ht="30" customHeight="1" x14ac:dyDescent="0.2">
      <c r="A34" s="197" t="s">
        <v>209</v>
      </c>
      <c r="B34" s="217" t="s">
        <v>210</v>
      </c>
      <c r="C34" s="203">
        <v>870</v>
      </c>
      <c r="D34" s="203">
        <v>887</v>
      </c>
      <c r="E34" s="219"/>
      <c r="F34" s="220"/>
      <c r="G34" s="191"/>
      <c r="H34" s="192"/>
      <c r="I34" s="196"/>
    </row>
    <row r="35" spans="1:9" ht="15.75" customHeight="1" x14ac:dyDescent="0.2">
      <c r="A35" s="227" t="s">
        <v>211</v>
      </c>
      <c r="B35" s="225" t="s">
        <v>212</v>
      </c>
      <c r="C35" s="226">
        <f>C36</f>
        <v>1067</v>
      </c>
      <c r="D35" s="226">
        <f>D36</f>
        <v>1088</v>
      </c>
      <c r="E35" s="219"/>
      <c r="F35" s="220"/>
      <c r="G35" s="191"/>
      <c r="H35" s="192"/>
      <c r="I35" s="196"/>
    </row>
    <row r="36" spans="1:9" ht="36.75" customHeight="1" x14ac:dyDescent="0.2">
      <c r="A36" s="197" t="s">
        <v>213</v>
      </c>
      <c r="B36" s="217" t="s">
        <v>214</v>
      </c>
      <c r="C36" s="203">
        <v>1067</v>
      </c>
      <c r="D36" s="203">
        <v>1088</v>
      </c>
      <c r="E36" s="219"/>
      <c r="F36" s="220"/>
      <c r="G36" s="191"/>
      <c r="H36" s="192"/>
      <c r="I36" s="196"/>
    </row>
    <row r="37" spans="1:9" ht="20.25" customHeight="1" x14ac:dyDescent="0.2">
      <c r="A37" s="228" t="s">
        <v>215</v>
      </c>
      <c r="B37" s="205" t="s">
        <v>216</v>
      </c>
      <c r="C37" s="215">
        <f>C39</f>
        <v>6.4</v>
      </c>
      <c r="D37" s="215">
        <f>D39</f>
        <v>6.4</v>
      </c>
      <c r="E37" s="219"/>
      <c r="F37" s="220"/>
      <c r="G37" s="191"/>
      <c r="H37" s="192"/>
      <c r="I37" s="185"/>
    </row>
    <row r="38" spans="1:9" ht="40.5" customHeight="1" x14ac:dyDescent="0.2">
      <c r="A38" s="197" t="s">
        <v>217</v>
      </c>
      <c r="B38" s="217" t="s">
        <v>218</v>
      </c>
      <c r="C38" s="202">
        <f>C39</f>
        <v>6.4</v>
      </c>
      <c r="D38" s="202">
        <f>D39</f>
        <v>6.4</v>
      </c>
      <c r="E38" s="219"/>
      <c r="F38" s="220"/>
      <c r="G38" s="191"/>
      <c r="H38" s="192"/>
      <c r="I38" s="185"/>
    </row>
    <row r="39" spans="1:9" ht="62.25" customHeight="1" x14ac:dyDescent="0.2">
      <c r="A39" s="197" t="s">
        <v>429</v>
      </c>
      <c r="B39" s="217" t="s">
        <v>430</v>
      </c>
      <c r="C39" s="203">
        <v>6.4</v>
      </c>
      <c r="D39" s="203">
        <v>6.4</v>
      </c>
      <c r="E39" s="219"/>
      <c r="F39" s="220"/>
      <c r="G39" s="191"/>
      <c r="H39" s="192"/>
      <c r="I39" s="185"/>
    </row>
    <row r="40" spans="1:9" ht="38.25" hidden="1" x14ac:dyDescent="0.2">
      <c r="A40" s="229" t="s">
        <v>221</v>
      </c>
      <c r="B40" s="230" t="s">
        <v>222</v>
      </c>
      <c r="C40" s="231">
        <f t="shared" ref="C40:D42" si="0">C41</f>
        <v>0</v>
      </c>
      <c r="D40" s="231">
        <f t="shared" si="0"/>
        <v>0</v>
      </c>
      <c r="E40" s="219"/>
      <c r="F40" s="220"/>
      <c r="G40" s="191"/>
      <c r="H40" s="232"/>
      <c r="I40" s="185"/>
    </row>
    <row r="41" spans="1:9" ht="3" hidden="1" customHeight="1" x14ac:dyDescent="0.2">
      <c r="A41" s="197" t="s">
        <v>223</v>
      </c>
      <c r="B41" s="217" t="s">
        <v>224</v>
      </c>
      <c r="C41" s="199">
        <f t="shared" si="0"/>
        <v>0</v>
      </c>
      <c r="D41" s="199">
        <f t="shared" si="0"/>
        <v>0</v>
      </c>
      <c r="E41" s="219"/>
      <c r="F41" s="220"/>
      <c r="G41" s="191"/>
      <c r="H41" s="232"/>
      <c r="I41" s="185"/>
    </row>
    <row r="42" spans="1:9" ht="17.25" hidden="1" customHeight="1" x14ac:dyDescent="0.2">
      <c r="A42" s="197" t="s">
        <v>225</v>
      </c>
      <c r="B42" s="217" t="s">
        <v>226</v>
      </c>
      <c r="C42" s="199">
        <f t="shared" si="0"/>
        <v>0</v>
      </c>
      <c r="D42" s="199">
        <f t="shared" si="0"/>
        <v>0</v>
      </c>
      <c r="E42" s="219"/>
      <c r="F42" s="220"/>
      <c r="G42" s="183"/>
      <c r="H42" s="184"/>
      <c r="I42" s="185"/>
    </row>
    <row r="43" spans="1:9" ht="25.5" hidden="1" customHeight="1" x14ac:dyDescent="0.2">
      <c r="A43" s="197" t="s">
        <v>227</v>
      </c>
      <c r="B43" s="217" t="s">
        <v>228</v>
      </c>
      <c r="C43" s="199">
        <v>0</v>
      </c>
      <c r="D43" s="199">
        <v>0</v>
      </c>
      <c r="E43" s="219"/>
      <c r="F43" s="220"/>
      <c r="G43" s="191"/>
      <c r="H43" s="192"/>
      <c r="I43" s="185"/>
    </row>
    <row r="44" spans="1:9" ht="17.25" hidden="1" customHeight="1" x14ac:dyDescent="0.2">
      <c r="A44" s="233" t="s">
        <v>431</v>
      </c>
      <c r="B44" s="205" t="s">
        <v>432</v>
      </c>
      <c r="C44" s="345">
        <f>C45+C48</f>
        <v>0</v>
      </c>
      <c r="D44" s="345">
        <f>D45+D48</f>
        <v>0</v>
      </c>
      <c r="E44" s="234"/>
      <c r="F44" s="235"/>
      <c r="G44" s="183"/>
      <c r="H44" s="184"/>
      <c r="I44" s="185"/>
    </row>
    <row r="45" spans="1:9" ht="19.5" hidden="1" customHeight="1" x14ac:dyDescent="0.2">
      <c r="A45" s="197" t="s">
        <v>433</v>
      </c>
      <c r="B45" s="217" t="s">
        <v>434</v>
      </c>
      <c r="C45" s="199">
        <f>C46</f>
        <v>0</v>
      </c>
      <c r="D45" s="199">
        <f>D46</f>
        <v>0</v>
      </c>
      <c r="E45" s="181"/>
      <c r="F45" s="190"/>
      <c r="G45" s="191"/>
      <c r="H45" s="192"/>
      <c r="I45" s="185"/>
    </row>
    <row r="46" spans="1:9" ht="18.75" hidden="1" customHeight="1" x14ac:dyDescent="0.2">
      <c r="A46" s="197" t="s">
        <v>435</v>
      </c>
      <c r="B46" s="217" t="s">
        <v>436</v>
      </c>
      <c r="C46" s="199">
        <f>C47</f>
        <v>0</v>
      </c>
      <c r="D46" s="199">
        <f>D47</f>
        <v>0</v>
      </c>
      <c r="E46" s="181"/>
      <c r="F46" s="181"/>
      <c r="G46" s="191"/>
      <c r="H46" s="192"/>
      <c r="I46" s="185"/>
    </row>
    <row r="47" spans="1:9" ht="26.25" hidden="1" customHeight="1" x14ac:dyDescent="0.2">
      <c r="A47" s="197" t="s">
        <v>437</v>
      </c>
      <c r="B47" s="217" t="s">
        <v>438</v>
      </c>
      <c r="C47" s="199">
        <v>0</v>
      </c>
      <c r="D47" s="199">
        <v>0</v>
      </c>
      <c r="E47" s="181"/>
      <c r="F47" s="190"/>
      <c r="G47" s="191"/>
      <c r="H47" s="192"/>
      <c r="I47" s="185"/>
    </row>
    <row r="48" spans="1:9" ht="21" hidden="1" customHeight="1" x14ac:dyDescent="0.2">
      <c r="A48" s="197" t="s">
        <v>237</v>
      </c>
      <c r="B48" s="217" t="s">
        <v>238</v>
      </c>
      <c r="C48" s="199">
        <f>C49</f>
        <v>0</v>
      </c>
      <c r="D48" s="199">
        <f>D49</f>
        <v>0</v>
      </c>
      <c r="E48" s="181"/>
      <c r="F48" s="190"/>
      <c r="G48" s="191"/>
      <c r="H48" s="192"/>
      <c r="I48" s="185"/>
    </row>
    <row r="49" spans="1:9" ht="20.25" hidden="1" customHeight="1" x14ac:dyDescent="0.2">
      <c r="A49" s="197" t="s">
        <v>239</v>
      </c>
      <c r="B49" s="217" t="s">
        <v>240</v>
      </c>
      <c r="C49" s="199">
        <f>C50</f>
        <v>0</v>
      </c>
      <c r="D49" s="199">
        <f>D50</f>
        <v>0</v>
      </c>
      <c r="E49" s="181"/>
      <c r="F49" s="190"/>
      <c r="G49" s="191"/>
      <c r="H49" s="232"/>
      <c r="I49" s="185"/>
    </row>
    <row r="50" spans="1:9" ht="36.75" hidden="1" customHeight="1" x14ac:dyDescent="0.2">
      <c r="A50" s="197" t="s">
        <v>241</v>
      </c>
      <c r="B50" s="217" t="s">
        <v>242</v>
      </c>
      <c r="C50" s="199">
        <v>0</v>
      </c>
      <c r="D50" s="199">
        <v>0</v>
      </c>
      <c r="E50" s="219"/>
      <c r="F50" s="220"/>
      <c r="G50" s="223"/>
      <c r="H50" s="237"/>
      <c r="I50" s="185"/>
    </row>
    <row r="51" spans="1:9" ht="27" customHeight="1" x14ac:dyDescent="0.2">
      <c r="A51" s="233" t="s">
        <v>243</v>
      </c>
      <c r="B51" s="238" t="s">
        <v>244</v>
      </c>
      <c r="C51" s="188">
        <f t="shared" ref="C51:D53" si="1">C52</f>
        <v>95</v>
      </c>
      <c r="D51" s="188">
        <f t="shared" si="1"/>
        <v>100</v>
      </c>
      <c r="E51" s="219"/>
      <c r="F51" s="220"/>
      <c r="G51" s="223"/>
      <c r="H51" s="237"/>
      <c r="I51" s="185"/>
    </row>
    <row r="52" spans="1:9" ht="20.25" customHeight="1" x14ac:dyDescent="0.2">
      <c r="A52" s="229" t="s">
        <v>245</v>
      </c>
      <c r="B52" s="238" t="s">
        <v>439</v>
      </c>
      <c r="C52" s="239">
        <f t="shared" si="1"/>
        <v>95</v>
      </c>
      <c r="D52" s="239">
        <f t="shared" si="1"/>
        <v>100</v>
      </c>
      <c r="E52" s="219"/>
      <c r="F52" s="220"/>
      <c r="G52" s="223"/>
      <c r="H52" s="237"/>
      <c r="I52" s="185"/>
    </row>
    <row r="53" spans="1:9" ht="21.75" customHeight="1" x14ac:dyDescent="0.2">
      <c r="A53" s="197" t="s">
        <v>247</v>
      </c>
      <c r="B53" s="240" t="s">
        <v>248</v>
      </c>
      <c r="C53" s="202">
        <f t="shared" si="1"/>
        <v>95</v>
      </c>
      <c r="D53" s="202">
        <f t="shared" si="1"/>
        <v>100</v>
      </c>
      <c r="E53" s="219"/>
      <c r="F53" s="220"/>
      <c r="G53" s="223"/>
      <c r="H53" s="237"/>
      <c r="I53" s="185"/>
    </row>
    <row r="54" spans="1:9" ht="24" customHeight="1" x14ac:dyDescent="0.2">
      <c r="A54" s="197" t="s">
        <v>249</v>
      </c>
      <c r="B54" s="240" t="s">
        <v>250</v>
      </c>
      <c r="C54" s="202">
        <v>95</v>
      </c>
      <c r="D54" s="202">
        <v>100</v>
      </c>
      <c r="E54" s="219"/>
      <c r="F54" s="220"/>
      <c r="G54" s="223"/>
      <c r="H54" s="237"/>
      <c r="I54" s="185"/>
    </row>
    <row r="55" spans="1:9" ht="24" hidden="1" customHeight="1" x14ac:dyDescent="0.2">
      <c r="A55" s="233" t="s">
        <v>440</v>
      </c>
      <c r="B55" s="187" t="s">
        <v>441</v>
      </c>
      <c r="C55" s="345">
        <f>C56+C59</f>
        <v>0</v>
      </c>
      <c r="D55" s="345">
        <f>D56+D59</f>
        <v>0</v>
      </c>
      <c r="E55" s="219"/>
      <c r="F55" s="220"/>
      <c r="G55" s="223"/>
      <c r="H55" s="221"/>
      <c r="I55" s="185"/>
    </row>
    <row r="56" spans="1:9" ht="30" hidden="1" customHeight="1" x14ac:dyDescent="0.2">
      <c r="A56" s="227" t="s">
        <v>259</v>
      </c>
      <c r="B56" s="241" t="s">
        <v>442</v>
      </c>
      <c r="C56" s="199">
        <f>C57</f>
        <v>0</v>
      </c>
      <c r="D56" s="199">
        <f>D57</f>
        <v>0</v>
      </c>
      <c r="E56" s="219"/>
      <c r="F56" s="220"/>
      <c r="G56" s="223"/>
      <c r="H56" s="221"/>
      <c r="I56" s="185"/>
    </row>
    <row r="57" spans="1:9" ht="30.75" hidden="1" customHeight="1" x14ac:dyDescent="0.2">
      <c r="A57" s="197" t="s">
        <v>261</v>
      </c>
      <c r="B57" s="211" t="s">
        <v>262</v>
      </c>
      <c r="C57" s="199">
        <f>C58</f>
        <v>0</v>
      </c>
      <c r="D57" s="199">
        <f>D58</f>
        <v>0</v>
      </c>
      <c r="E57" s="219"/>
      <c r="F57" s="220"/>
      <c r="G57" s="223"/>
      <c r="H57" s="221"/>
      <c r="I57" s="185"/>
    </row>
    <row r="58" spans="1:9" ht="30.75" hidden="1" customHeight="1" x14ac:dyDescent="0.2">
      <c r="A58" s="197" t="s">
        <v>443</v>
      </c>
      <c r="B58" s="211" t="s">
        <v>444</v>
      </c>
      <c r="C58" s="199">
        <v>0</v>
      </c>
      <c r="D58" s="199">
        <v>0</v>
      </c>
      <c r="E58" s="219"/>
      <c r="F58" s="220"/>
      <c r="G58" s="223"/>
      <c r="H58" s="221"/>
      <c r="I58" s="185"/>
    </row>
    <row r="59" spans="1:9" ht="28.5" hidden="1" customHeight="1" x14ac:dyDescent="0.2">
      <c r="A59" s="227" t="s">
        <v>445</v>
      </c>
      <c r="B59" s="225" t="s">
        <v>446</v>
      </c>
      <c r="C59" s="346">
        <f>C60</f>
        <v>0</v>
      </c>
      <c r="D59" s="346">
        <f>D60</f>
        <v>0</v>
      </c>
      <c r="E59" s="219"/>
      <c r="F59" s="220"/>
      <c r="G59" s="223"/>
      <c r="H59" s="221"/>
      <c r="I59" s="185"/>
    </row>
    <row r="60" spans="1:9" ht="26.25" hidden="1" customHeight="1" x14ac:dyDescent="0.2">
      <c r="A60" s="216" t="s">
        <v>447</v>
      </c>
      <c r="B60" s="217" t="s">
        <v>448</v>
      </c>
      <c r="C60" s="199">
        <f>C61</f>
        <v>0</v>
      </c>
      <c r="D60" s="199">
        <f>D61</f>
        <v>0</v>
      </c>
      <c r="E60" s="219"/>
      <c r="F60" s="220"/>
      <c r="G60" s="223"/>
      <c r="H60" s="221"/>
      <c r="I60" s="185"/>
    </row>
    <row r="61" spans="1:9" ht="37.5" hidden="1" customHeight="1" x14ac:dyDescent="0.2">
      <c r="A61" s="216" t="s">
        <v>449</v>
      </c>
      <c r="B61" s="217" t="s">
        <v>450</v>
      </c>
      <c r="C61" s="199">
        <v>0</v>
      </c>
      <c r="D61" s="199">
        <v>0</v>
      </c>
      <c r="E61" s="219"/>
      <c r="F61" s="220"/>
      <c r="G61" s="223"/>
      <c r="H61" s="221"/>
      <c r="I61" s="185"/>
    </row>
    <row r="62" spans="1:9" ht="31.5" hidden="1" customHeight="1" x14ac:dyDescent="0.2">
      <c r="A62" s="229" t="s">
        <v>271</v>
      </c>
      <c r="B62" s="230" t="s">
        <v>272</v>
      </c>
      <c r="C62" s="231">
        <f>C65+C63</f>
        <v>0</v>
      </c>
      <c r="D62" s="231">
        <f>D65+D63</f>
        <v>0</v>
      </c>
      <c r="E62" s="219"/>
      <c r="F62" s="220"/>
      <c r="G62" s="223"/>
      <c r="H62" s="221"/>
      <c r="I62" s="185"/>
    </row>
    <row r="63" spans="1:9" ht="35.25" hidden="1" customHeight="1" x14ac:dyDescent="0.2">
      <c r="A63" s="216" t="s">
        <v>273</v>
      </c>
      <c r="B63" s="217" t="s">
        <v>274</v>
      </c>
      <c r="C63" s="199">
        <v>0</v>
      </c>
      <c r="D63" s="199">
        <v>0</v>
      </c>
      <c r="E63" s="219"/>
      <c r="F63" s="220"/>
      <c r="G63" s="223"/>
      <c r="H63" s="221"/>
      <c r="I63" s="185"/>
    </row>
    <row r="64" spans="1:9" ht="51" hidden="1" x14ac:dyDescent="0.2">
      <c r="A64" s="216" t="s">
        <v>275</v>
      </c>
      <c r="B64" s="217" t="s">
        <v>276</v>
      </c>
      <c r="C64" s="199">
        <v>0</v>
      </c>
      <c r="D64" s="199">
        <v>0</v>
      </c>
      <c r="E64" s="219"/>
      <c r="F64" s="220"/>
      <c r="G64" s="223"/>
      <c r="H64" s="221"/>
      <c r="I64" s="185"/>
    </row>
    <row r="65" spans="1:9" ht="25.5" hidden="1" x14ac:dyDescent="0.2">
      <c r="A65" s="216" t="s">
        <v>277</v>
      </c>
      <c r="B65" s="217" t="s">
        <v>278</v>
      </c>
      <c r="C65" s="199">
        <f>C66</f>
        <v>0</v>
      </c>
      <c r="D65" s="199">
        <f>D66</f>
        <v>0</v>
      </c>
      <c r="E65" s="219"/>
      <c r="F65" s="220"/>
      <c r="G65" s="223"/>
      <c r="H65" s="221"/>
      <c r="I65" s="185"/>
    </row>
    <row r="66" spans="1:9" ht="38.25" hidden="1" x14ac:dyDescent="0.2">
      <c r="A66" s="216" t="s">
        <v>279</v>
      </c>
      <c r="B66" s="217" t="s">
        <v>280</v>
      </c>
      <c r="C66" s="199">
        <v>0</v>
      </c>
      <c r="D66" s="199">
        <v>0</v>
      </c>
      <c r="E66" s="219"/>
      <c r="F66" s="220"/>
      <c r="G66" s="223"/>
      <c r="H66" s="221"/>
      <c r="I66" s="185"/>
    </row>
    <row r="67" spans="1:9" ht="18" hidden="1" customHeight="1" x14ac:dyDescent="0.2">
      <c r="A67" s="243" t="s">
        <v>271</v>
      </c>
      <c r="B67" s="217" t="s">
        <v>272</v>
      </c>
      <c r="C67" s="239">
        <f>C68</f>
        <v>0</v>
      </c>
      <c r="D67" s="239">
        <f>D68</f>
        <v>0</v>
      </c>
      <c r="E67" s="219"/>
      <c r="F67" s="220"/>
      <c r="G67" s="223"/>
      <c r="H67" s="221"/>
      <c r="I67" s="185"/>
    </row>
    <row r="68" spans="1:9" ht="38.25" hidden="1" x14ac:dyDescent="0.2">
      <c r="A68" s="243" t="s">
        <v>451</v>
      </c>
      <c r="B68" s="230" t="s">
        <v>274</v>
      </c>
      <c r="C68" s="239">
        <f>C69</f>
        <v>0</v>
      </c>
      <c r="D68" s="239">
        <f>D69</f>
        <v>0</v>
      </c>
      <c r="E68" s="219"/>
      <c r="F68" s="220"/>
      <c r="G68" s="223"/>
      <c r="H68" s="221"/>
      <c r="I68" s="185"/>
    </row>
    <row r="69" spans="1:9" ht="51" hidden="1" x14ac:dyDescent="0.2">
      <c r="A69" s="216" t="s">
        <v>452</v>
      </c>
      <c r="B69" s="217" t="s">
        <v>276</v>
      </c>
      <c r="C69" s="202">
        <v>0</v>
      </c>
      <c r="D69" s="202">
        <v>0</v>
      </c>
      <c r="E69" s="219"/>
      <c r="F69" s="220"/>
      <c r="G69" s="223"/>
      <c r="H69" s="221"/>
      <c r="I69" s="185"/>
    </row>
    <row r="70" spans="1:9" ht="0.75" customHeight="1" x14ac:dyDescent="0.2">
      <c r="A70" s="229" t="s">
        <v>286</v>
      </c>
      <c r="B70" s="230" t="s">
        <v>287</v>
      </c>
      <c r="C70" s="206">
        <f>C71</f>
        <v>0</v>
      </c>
      <c r="D70" s="202">
        <f>D71</f>
        <v>0</v>
      </c>
      <c r="E70" s="219"/>
      <c r="F70" s="220"/>
      <c r="G70" s="223"/>
      <c r="H70" s="221"/>
      <c r="I70" s="185"/>
    </row>
    <row r="71" spans="1:9" ht="18.75" hidden="1" customHeight="1" x14ac:dyDescent="0.2">
      <c r="A71" s="216" t="s">
        <v>288</v>
      </c>
      <c r="B71" s="217" t="s">
        <v>289</v>
      </c>
      <c r="C71" s="202">
        <f>C72</f>
        <v>0</v>
      </c>
      <c r="D71" s="202">
        <v>0</v>
      </c>
      <c r="E71" s="219"/>
      <c r="F71" s="220"/>
      <c r="G71" s="223"/>
      <c r="H71" s="221"/>
      <c r="I71" s="185"/>
    </row>
    <row r="72" spans="1:9" ht="18.75" hidden="1" customHeight="1" x14ac:dyDescent="0.2">
      <c r="A72" s="216" t="s">
        <v>290</v>
      </c>
      <c r="B72" s="217" t="s">
        <v>291</v>
      </c>
      <c r="C72" s="202">
        <v>0</v>
      </c>
      <c r="D72" s="202">
        <v>0</v>
      </c>
      <c r="E72" s="170"/>
      <c r="F72" s="171"/>
      <c r="G72" s="172"/>
      <c r="H72" s="173"/>
      <c r="I72" s="185"/>
    </row>
    <row r="73" spans="1:9" x14ac:dyDescent="0.2">
      <c r="A73" s="177" t="s">
        <v>292</v>
      </c>
      <c r="B73" s="230" t="s">
        <v>293</v>
      </c>
      <c r="C73" s="239">
        <f>C74</f>
        <v>14774.11</v>
      </c>
      <c r="D73" s="239">
        <f>D74</f>
        <v>14330.65</v>
      </c>
      <c r="E73" s="170"/>
      <c r="F73" s="171"/>
      <c r="G73" s="172"/>
      <c r="H73" s="173"/>
      <c r="I73" s="185"/>
    </row>
    <row r="74" spans="1:9" ht="36" x14ac:dyDescent="0.2">
      <c r="A74" s="214" t="s">
        <v>294</v>
      </c>
      <c r="B74" s="187" t="s">
        <v>295</v>
      </c>
      <c r="C74" s="188">
        <f>C75+C82+C78+C87</f>
        <v>14774.11</v>
      </c>
      <c r="D74" s="188">
        <f>D75+D82+D78+D87</f>
        <v>14330.65</v>
      </c>
      <c r="E74" s="219"/>
      <c r="F74" s="220"/>
      <c r="G74" s="223"/>
      <c r="H74" s="221"/>
      <c r="I74" s="185"/>
    </row>
    <row r="75" spans="1:9" ht="24" customHeight="1" x14ac:dyDescent="0.2">
      <c r="A75" s="233" t="s">
        <v>453</v>
      </c>
      <c r="B75" s="187" t="s">
        <v>297</v>
      </c>
      <c r="C75" s="188">
        <f>C76+C77</f>
        <v>14276.71</v>
      </c>
      <c r="D75" s="188">
        <f>D76+D77</f>
        <v>13827.55</v>
      </c>
      <c r="E75" s="219"/>
      <c r="F75" s="220"/>
      <c r="G75" s="223"/>
      <c r="H75" s="221"/>
      <c r="I75" s="185"/>
    </row>
    <row r="76" spans="1:9" ht="24.75" customHeight="1" x14ac:dyDescent="0.2">
      <c r="A76" s="197" t="s">
        <v>454</v>
      </c>
      <c r="B76" s="217" t="s">
        <v>299</v>
      </c>
      <c r="C76" s="202">
        <v>14276.71</v>
      </c>
      <c r="D76" s="202">
        <v>13827.55</v>
      </c>
      <c r="E76" s="219">
        <v>0</v>
      </c>
      <c r="F76" s="220"/>
      <c r="G76" s="223"/>
      <c r="H76" s="221"/>
      <c r="I76" s="185"/>
    </row>
    <row r="77" spans="1:9" ht="27" hidden="1" customHeight="1" x14ac:dyDescent="0.2">
      <c r="A77" s="197" t="s">
        <v>300</v>
      </c>
      <c r="B77" s="217" t="s">
        <v>455</v>
      </c>
      <c r="C77" s="199">
        <v>0</v>
      </c>
      <c r="D77" s="199">
        <v>0</v>
      </c>
      <c r="E77" s="219"/>
      <c r="F77" s="220"/>
      <c r="G77" s="223"/>
      <c r="H77" s="221"/>
      <c r="I77" s="185"/>
    </row>
    <row r="78" spans="1:9" ht="18.75" hidden="1" customHeight="1" x14ac:dyDescent="0.2">
      <c r="A78" s="243" t="s">
        <v>456</v>
      </c>
      <c r="B78" s="245" t="s">
        <v>457</v>
      </c>
      <c r="C78" s="188">
        <f>C80+C81</f>
        <v>357.9</v>
      </c>
      <c r="D78" s="188">
        <f>D80+D81</f>
        <v>357.9</v>
      </c>
      <c r="E78" s="219"/>
      <c r="F78" s="220"/>
      <c r="G78" s="223"/>
      <c r="H78" s="221"/>
      <c r="I78" s="185"/>
    </row>
    <row r="79" spans="1:9" ht="54" hidden="1" customHeight="1" x14ac:dyDescent="0.2">
      <c r="A79" s="246" t="s">
        <v>304</v>
      </c>
      <c r="B79" s="247" t="s">
        <v>305</v>
      </c>
      <c r="C79" s="199">
        <f>C81+C80</f>
        <v>357.9</v>
      </c>
      <c r="D79" s="199">
        <f>D81+D80</f>
        <v>357.9</v>
      </c>
      <c r="E79" s="219">
        <v>0</v>
      </c>
      <c r="F79" s="220"/>
      <c r="G79" s="223"/>
      <c r="H79" s="221"/>
      <c r="I79" s="185"/>
    </row>
    <row r="80" spans="1:9" ht="22.5" hidden="1" customHeight="1" x14ac:dyDescent="0.2">
      <c r="A80" s="246" t="s">
        <v>306</v>
      </c>
      <c r="B80" s="247" t="s">
        <v>458</v>
      </c>
      <c r="C80" s="199">
        <v>0</v>
      </c>
      <c r="D80" s="199">
        <v>0</v>
      </c>
      <c r="E80" s="219"/>
      <c r="F80" s="220"/>
      <c r="G80" s="223"/>
      <c r="H80" s="221"/>
      <c r="I80" s="185"/>
    </row>
    <row r="81" spans="1:9" ht="31.5" customHeight="1" x14ac:dyDescent="0.2">
      <c r="A81" s="246" t="s">
        <v>459</v>
      </c>
      <c r="B81" s="247" t="s">
        <v>313</v>
      </c>
      <c r="C81" s="202">
        <v>357.9</v>
      </c>
      <c r="D81" s="202">
        <v>357.9</v>
      </c>
      <c r="E81" s="219"/>
      <c r="F81" s="220"/>
      <c r="G81" s="223"/>
      <c r="H81" s="221"/>
      <c r="I81" s="185"/>
    </row>
    <row r="82" spans="1:9" ht="39" customHeight="1" x14ac:dyDescent="0.2">
      <c r="A82" s="233" t="s">
        <v>460</v>
      </c>
      <c r="B82" s="187" t="s">
        <v>315</v>
      </c>
      <c r="C82" s="188">
        <f>C83+C85</f>
        <v>139.5</v>
      </c>
      <c r="D82" s="188">
        <f>D83+D85</f>
        <v>145.19999999999999</v>
      </c>
      <c r="E82" s="219"/>
      <c r="F82" s="220"/>
      <c r="G82" s="223"/>
      <c r="H82" s="221"/>
      <c r="I82" s="185"/>
    </row>
    <row r="83" spans="1:9" ht="39.75" customHeight="1" x14ac:dyDescent="0.2">
      <c r="A83" s="197" t="s">
        <v>461</v>
      </c>
      <c r="B83" s="217" t="s">
        <v>317</v>
      </c>
      <c r="C83" s="202">
        <f>C84</f>
        <v>138.80000000000001</v>
      </c>
      <c r="D83" s="202">
        <f>D84</f>
        <v>144.5</v>
      </c>
      <c r="E83" s="219"/>
      <c r="F83" s="220"/>
      <c r="G83" s="223"/>
      <c r="H83" s="221"/>
      <c r="I83" s="185"/>
    </row>
    <row r="84" spans="1:9" ht="40.5" customHeight="1" x14ac:dyDescent="0.2">
      <c r="A84" s="197" t="s">
        <v>318</v>
      </c>
      <c r="B84" s="217" t="s">
        <v>319</v>
      </c>
      <c r="C84" s="203">
        <v>138.80000000000001</v>
      </c>
      <c r="D84" s="203">
        <v>144.5</v>
      </c>
      <c r="E84" s="219"/>
      <c r="F84" s="220"/>
      <c r="G84" s="223"/>
      <c r="H84" s="221"/>
      <c r="I84" s="185"/>
    </row>
    <row r="85" spans="1:9" ht="41.25" customHeight="1" x14ac:dyDescent="0.2">
      <c r="A85" s="216" t="s">
        <v>462</v>
      </c>
      <c r="B85" s="240" t="s">
        <v>321</v>
      </c>
      <c r="C85" s="203">
        <f>C86</f>
        <v>0.7</v>
      </c>
      <c r="D85" s="203">
        <f>D86</f>
        <v>0.7</v>
      </c>
      <c r="E85" s="219"/>
      <c r="F85" s="220"/>
      <c r="G85" s="223"/>
      <c r="H85" s="221"/>
      <c r="I85" s="185"/>
    </row>
    <row r="86" spans="1:9" ht="39" thickBot="1" x14ac:dyDescent="0.25">
      <c r="A86" s="216" t="s">
        <v>322</v>
      </c>
      <c r="B86" s="240" t="s">
        <v>323</v>
      </c>
      <c r="C86" s="202">
        <v>0.7</v>
      </c>
      <c r="D86" s="202">
        <v>0.7</v>
      </c>
      <c r="E86" s="234"/>
      <c r="F86" s="182"/>
      <c r="G86" s="183"/>
      <c r="H86" s="184"/>
      <c r="I86" s="185"/>
    </row>
    <row r="87" spans="1:9" ht="2.25" hidden="1" customHeight="1" thickBot="1" x14ac:dyDescent="0.25">
      <c r="A87" s="243" t="s">
        <v>8</v>
      </c>
      <c r="B87" s="248" t="s">
        <v>463</v>
      </c>
      <c r="C87" s="231">
        <f>C88</f>
        <v>0</v>
      </c>
      <c r="D87" s="231">
        <f>D88</f>
        <v>0</v>
      </c>
      <c r="E87" s="219"/>
      <c r="F87" s="220"/>
      <c r="G87" s="223"/>
      <c r="H87" s="221"/>
      <c r="I87" s="185"/>
    </row>
    <row r="88" spans="1:9" ht="26.25" hidden="1" thickBot="1" x14ac:dyDescent="0.25">
      <c r="A88" s="216" t="s">
        <v>325</v>
      </c>
      <c r="B88" s="240" t="s">
        <v>464</v>
      </c>
      <c r="C88" s="199">
        <f>C89</f>
        <v>0</v>
      </c>
      <c r="D88" s="199">
        <f>D89</f>
        <v>0</v>
      </c>
      <c r="E88" s="219"/>
      <c r="F88" s="220"/>
      <c r="G88" s="223"/>
      <c r="H88" s="221"/>
      <c r="I88" s="185"/>
    </row>
    <row r="89" spans="1:9" ht="26.25" hidden="1" thickBot="1" x14ac:dyDescent="0.25">
      <c r="A89" s="216" t="s">
        <v>465</v>
      </c>
      <c r="B89" s="240" t="s">
        <v>466</v>
      </c>
      <c r="C89" s="199"/>
      <c r="D89" s="199"/>
      <c r="E89" s="181"/>
      <c r="F89" s="182"/>
      <c r="G89" s="183"/>
      <c r="H89" s="184"/>
      <c r="I89" s="185"/>
    </row>
    <row r="90" spans="1:9" ht="15" thickBot="1" x14ac:dyDescent="0.25">
      <c r="A90" s="249" t="s">
        <v>329</v>
      </c>
      <c r="B90" s="250"/>
      <c r="C90" s="251">
        <f>C11+C73</f>
        <v>19607.349999999999</v>
      </c>
      <c r="D90" s="251">
        <f>D11+D73</f>
        <v>19342.8</v>
      </c>
    </row>
    <row r="91" spans="1:9" x14ac:dyDescent="0.2">
      <c r="A91" s="159"/>
      <c r="B91" s="159"/>
      <c r="C91" s="253"/>
      <c r="D91" s="254"/>
      <c r="E91" t="s">
        <v>330</v>
      </c>
    </row>
    <row r="92" spans="1:9" x14ac:dyDescent="0.2">
      <c r="A92" s="163"/>
      <c r="B92" s="420"/>
      <c r="C92" s="420"/>
    </row>
    <row r="93" spans="1:9" x14ac:dyDescent="0.2">
      <c r="A93" s="159"/>
      <c r="B93" s="159"/>
      <c r="C93" s="159"/>
    </row>
    <row r="94" spans="1:9" ht="15" x14ac:dyDescent="0.25">
      <c r="A94" s="159"/>
      <c r="B94" s="159"/>
      <c r="C94" s="159"/>
      <c r="E94" s="166"/>
    </row>
    <row r="95" spans="1:9" x14ac:dyDescent="0.2">
      <c r="A95" s="255"/>
      <c r="B95" s="420"/>
      <c r="C95" s="420"/>
      <c r="D95" s="256"/>
    </row>
    <row r="96" spans="1:9" x14ac:dyDescent="0.2">
      <c r="A96" s="159"/>
      <c r="B96" s="159"/>
      <c r="C96" s="159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8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4"/>
  <sheetViews>
    <sheetView view="pageBreakPreview" topLeftCell="A4" zoomScaleSheetLayoutView="100" workbookViewId="0">
      <selection activeCell="A5" sqref="A5:E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2" style="66" customWidth="1"/>
    <col min="6" max="16384" width="9.140625" style="1"/>
  </cols>
  <sheetData>
    <row r="2" spans="1:8" ht="14.25" x14ac:dyDescent="0.2">
      <c r="A2" s="427" t="s">
        <v>138</v>
      </c>
      <c r="B2" s="427"/>
      <c r="C2" s="427"/>
      <c r="D2" s="427"/>
      <c r="E2" s="427"/>
    </row>
    <row r="3" spans="1:8" ht="14.25" x14ac:dyDescent="0.2">
      <c r="A3" s="427" t="s">
        <v>70</v>
      </c>
      <c r="B3" s="427"/>
      <c r="C3" s="427"/>
      <c r="D3" s="427"/>
      <c r="E3" s="427"/>
    </row>
    <row r="4" spans="1:8" ht="35.25" customHeight="1" x14ac:dyDescent="0.2">
      <c r="A4" s="428" t="s">
        <v>139</v>
      </c>
      <c r="B4" s="428"/>
      <c r="C4" s="428"/>
      <c r="D4" s="428"/>
      <c r="E4" s="428"/>
    </row>
    <row r="5" spans="1:8" ht="15" x14ac:dyDescent="0.2">
      <c r="A5" s="429" t="s">
        <v>522</v>
      </c>
      <c r="B5" s="429"/>
      <c r="C5" s="429"/>
      <c r="D5" s="429"/>
      <c r="E5" s="429"/>
    </row>
    <row r="6" spans="1:8" ht="15" x14ac:dyDescent="0.2">
      <c r="A6" s="429"/>
      <c r="B6" s="429"/>
      <c r="C6" s="429"/>
      <c r="D6" s="429"/>
      <c r="E6" s="429"/>
    </row>
    <row r="7" spans="1:8" ht="12.75" customHeight="1" x14ac:dyDescent="0.2">
      <c r="A7" s="425" t="s">
        <v>140</v>
      </c>
      <c r="B7" s="425"/>
      <c r="C7" s="425"/>
      <c r="D7" s="425"/>
      <c r="E7" s="425"/>
    </row>
    <row r="8" spans="1:8" x14ac:dyDescent="0.2">
      <c r="A8" s="425"/>
      <c r="B8" s="425"/>
      <c r="C8" s="425"/>
      <c r="D8" s="425"/>
      <c r="E8" s="425"/>
    </row>
    <row r="9" spans="1:8" x14ac:dyDescent="0.2">
      <c r="A9" s="425"/>
      <c r="B9" s="425"/>
      <c r="C9" s="425"/>
      <c r="D9" s="425"/>
      <c r="E9" s="425"/>
    </row>
    <row r="10" spans="1:8" ht="13.5" thickBot="1" x14ac:dyDescent="0.25">
      <c r="A10" s="426" t="s">
        <v>31</v>
      </c>
      <c r="B10" s="426"/>
      <c r="C10" s="426"/>
      <c r="D10" s="426"/>
      <c r="E10" s="426"/>
    </row>
    <row r="11" spans="1:8" x14ac:dyDescent="0.2">
      <c r="A11" s="121" t="s">
        <v>32</v>
      </c>
      <c r="B11" s="7" t="s">
        <v>17</v>
      </c>
      <c r="C11" s="122" t="s">
        <v>67</v>
      </c>
      <c r="D11" s="122" t="s">
        <v>68</v>
      </c>
      <c r="E11" s="123" t="s">
        <v>36</v>
      </c>
      <c r="F11" s="9"/>
    </row>
    <row r="12" spans="1:8" s="58" customFormat="1" ht="28.5" x14ac:dyDescent="0.2">
      <c r="A12" s="27" t="s">
        <v>65</v>
      </c>
      <c r="B12" s="124">
        <v>727</v>
      </c>
      <c r="C12" s="125"/>
      <c r="D12" s="126"/>
      <c r="E12" s="127">
        <f>'Прил №7'!G12</f>
        <v>29034.59</v>
      </c>
      <c r="F12" s="70"/>
      <c r="G12" s="70"/>
      <c r="H12" s="70"/>
    </row>
    <row r="13" spans="1:8" s="58" customFormat="1" ht="15" x14ac:dyDescent="0.2">
      <c r="A13" s="128" t="s">
        <v>23</v>
      </c>
      <c r="B13" s="110" t="s">
        <v>64</v>
      </c>
      <c r="C13" s="129" t="s">
        <v>24</v>
      </c>
      <c r="D13" s="129" t="s">
        <v>37</v>
      </c>
      <c r="E13" s="111">
        <f>'Прил №7'!G13</f>
        <v>12634.87</v>
      </c>
    </row>
    <row r="14" spans="1:8" s="58" customFormat="1" ht="30" x14ac:dyDescent="0.2">
      <c r="A14" s="130" t="s">
        <v>39</v>
      </c>
      <c r="B14" s="110" t="s">
        <v>64</v>
      </c>
      <c r="C14" s="129" t="s">
        <v>24</v>
      </c>
      <c r="D14" s="129" t="s">
        <v>40</v>
      </c>
      <c r="E14" s="111">
        <f>'Прил №7'!G14</f>
        <v>1601.05</v>
      </c>
      <c r="F14" s="67"/>
      <c r="G14" s="67"/>
      <c r="H14" s="67"/>
    </row>
    <row r="15" spans="1:8" s="58" customFormat="1" ht="45" x14ac:dyDescent="0.2">
      <c r="A15" s="130" t="s">
        <v>9</v>
      </c>
      <c r="B15" s="110" t="s">
        <v>64</v>
      </c>
      <c r="C15" s="129" t="s">
        <v>24</v>
      </c>
      <c r="D15" s="129" t="s">
        <v>43</v>
      </c>
      <c r="E15" s="111">
        <f>'[1]Прил №7'!G22</f>
        <v>0</v>
      </c>
    </row>
    <row r="16" spans="1:8" s="58" customFormat="1" ht="45" x14ac:dyDescent="0.2">
      <c r="A16" s="68" t="s">
        <v>1</v>
      </c>
      <c r="B16" s="110" t="s">
        <v>64</v>
      </c>
      <c r="C16" s="69" t="s">
        <v>24</v>
      </c>
      <c r="D16" s="69" t="s">
        <v>25</v>
      </c>
      <c r="E16" s="111">
        <f>'Прил №7'!G29</f>
        <v>10288.549999999999</v>
      </c>
      <c r="F16" s="67"/>
      <c r="G16" s="67"/>
      <c r="H16" s="67"/>
    </row>
    <row r="17" spans="1:8" s="58" customFormat="1" ht="15" x14ac:dyDescent="0.2">
      <c r="A17" s="68" t="s">
        <v>108</v>
      </c>
      <c r="B17" s="110" t="s">
        <v>64</v>
      </c>
      <c r="C17" s="69" t="s">
        <v>24</v>
      </c>
      <c r="D17" s="69" t="s">
        <v>109</v>
      </c>
      <c r="E17" s="111">
        <f>'Прил №7'!G46</f>
        <v>685.68</v>
      </c>
      <c r="F17" s="67"/>
      <c r="G17" s="67"/>
      <c r="H17" s="67"/>
    </row>
    <row r="18" spans="1:8" s="58" customFormat="1" ht="15" x14ac:dyDescent="0.2">
      <c r="A18" s="68" t="s">
        <v>42</v>
      </c>
      <c r="B18" s="110" t="s">
        <v>64</v>
      </c>
      <c r="C18" s="69" t="s">
        <v>24</v>
      </c>
      <c r="D18" s="69" t="s">
        <v>30</v>
      </c>
      <c r="E18" s="111">
        <f>'Прил №7'!G51</f>
        <v>59.59</v>
      </c>
      <c r="F18" s="67"/>
      <c r="G18" s="113"/>
      <c r="H18" s="67"/>
    </row>
    <row r="19" spans="1:8" s="58" customFormat="1" ht="15" x14ac:dyDescent="0.2">
      <c r="A19" s="68" t="s">
        <v>49</v>
      </c>
      <c r="B19" s="110" t="s">
        <v>64</v>
      </c>
      <c r="C19" s="69" t="s">
        <v>40</v>
      </c>
      <c r="D19" s="69" t="s">
        <v>37</v>
      </c>
      <c r="E19" s="111">
        <f>'Прил №7'!G57</f>
        <v>137.30000000000001</v>
      </c>
    </row>
    <row r="20" spans="1:8" s="58" customFormat="1" ht="15" x14ac:dyDescent="0.2">
      <c r="A20" s="68" t="s">
        <v>47</v>
      </c>
      <c r="B20" s="110" t="s">
        <v>64</v>
      </c>
      <c r="C20" s="69" t="s">
        <v>40</v>
      </c>
      <c r="D20" s="69" t="s">
        <v>43</v>
      </c>
      <c r="E20" s="111">
        <f>'Прил №7'!G61</f>
        <v>137.30000000000001</v>
      </c>
    </row>
    <row r="21" spans="1:8" s="58" customFormat="1" ht="30" x14ac:dyDescent="0.2">
      <c r="A21" s="68" t="s">
        <v>122</v>
      </c>
      <c r="B21" s="110" t="s">
        <v>64</v>
      </c>
      <c r="C21" s="69" t="s">
        <v>43</v>
      </c>
      <c r="D21" s="69" t="s">
        <v>37</v>
      </c>
      <c r="E21" s="111">
        <f>'Прил №7'!G66</f>
        <v>106.87</v>
      </c>
    </row>
    <row r="22" spans="1:8" s="58" customFormat="1" ht="15" x14ac:dyDescent="0.2">
      <c r="A22" s="68" t="s">
        <v>123</v>
      </c>
      <c r="B22" s="110" t="s">
        <v>64</v>
      </c>
      <c r="C22" s="69" t="s">
        <v>43</v>
      </c>
      <c r="D22" s="69" t="s">
        <v>116</v>
      </c>
      <c r="E22" s="111">
        <f>'Прил №7'!G67</f>
        <v>91.87</v>
      </c>
    </row>
    <row r="23" spans="1:8" s="58" customFormat="1" ht="15" x14ac:dyDescent="0.2">
      <c r="A23" s="68" t="s">
        <v>13</v>
      </c>
      <c r="B23" s="110" t="s">
        <v>64</v>
      </c>
      <c r="C23" s="69" t="s">
        <v>25</v>
      </c>
      <c r="D23" s="69" t="s">
        <v>37</v>
      </c>
      <c r="E23" s="111">
        <f>'Прил №7'!G76</f>
        <v>3203.29</v>
      </c>
    </row>
    <row r="24" spans="1:8" s="58" customFormat="1" ht="15" x14ac:dyDescent="0.2">
      <c r="A24" s="131" t="s">
        <v>21</v>
      </c>
      <c r="B24" s="110" t="s">
        <v>64</v>
      </c>
      <c r="C24" s="69" t="s">
        <v>25</v>
      </c>
      <c r="D24" s="69" t="s">
        <v>16</v>
      </c>
      <c r="E24" s="111">
        <f>'Прил №7'!G77</f>
        <v>1922.98</v>
      </c>
    </row>
    <row r="25" spans="1:8" s="58" customFormat="1" ht="21.75" customHeight="1" x14ac:dyDescent="0.2">
      <c r="A25" s="131" t="s">
        <v>12</v>
      </c>
      <c r="B25" s="110" t="s">
        <v>64</v>
      </c>
      <c r="C25" s="69" t="s">
        <v>25</v>
      </c>
      <c r="D25" s="69" t="s">
        <v>41</v>
      </c>
      <c r="E25" s="111">
        <f>'Прил №7'!G81</f>
        <v>1280.31</v>
      </c>
    </row>
    <row r="26" spans="1:8" s="58" customFormat="1" ht="14.25" customHeight="1" x14ac:dyDescent="0.2">
      <c r="A26" s="131" t="s">
        <v>26</v>
      </c>
      <c r="B26" s="110" t="s">
        <v>64</v>
      </c>
      <c r="C26" s="69" t="s">
        <v>27</v>
      </c>
      <c r="D26" s="69" t="s">
        <v>37</v>
      </c>
      <c r="E26" s="111">
        <f>'Прил №7'!G86</f>
        <v>2627.34</v>
      </c>
      <c r="F26" s="67"/>
      <c r="G26" s="67"/>
      <c r="H26" s="67"/>
    </row>
    <row r="27" spans="1:8" s="58" customFormat="1" ht="16.5" customHeight="1" x14ac:dyDescent="0.2">
      <c r="A27" s="68" t="s">
        <v>44</v>
      </c>
      <c r="B27" s="110" t="s">
        <v>64</v>
      </c>
      <c r="C27" s="69" t="s">
        <v>27</v>
      </c>
      <c r="D27" s="69" t="s">
        <v>24</v>
      </c>
      <c r="E27" s="111">
        <f>'Прил №7'!G87</f>
        <v>48.73</v>
      </c>
    </row>
    <row r="28" spans="1:8" s="58" customFormat="1" ht="18.75" customHeight="1" x14ac:dyDescent="0.2">
      <c r="A28" s="132" t="s">
        <v>45</v>
      </c>
      <c r="B28" s="110" t="s">
        <v>64</v>
      </c>
      <c r="C28" s="69" t="s">
        <v>27</v>
      </c>
      <c r="D28" s="69" t="s">
        <v>40</v>
      </c>
      <c r="E28" s="111">
        <v>0</v>
      </c>
    </row>
    <row r="29" spans="1:8" s="58" customFormat="1" ht="15" x14ac:dyDescent="0.2">
      <c r="A29" s="132" t="s">
        <v>50</v>
      </c>
      <c r="B29" s="110" t="s">
        <v>64</v>
      </c>
      <c r="C29" s="69" t="s">
        <v>27</v>
      </c>
      <c r="D29" s="69" t="s">
        <v>43</v>
      </c>
      <c r="E29" s="111">
        <f>'Прил №7'!G94</f>
        <v>2578.61</v>
      </c>
    </row>
    <row r="30" spans="1:8" s="58" customFormat="1" ht="15" x14ac:dyDescent="0.2">
      <c r="A30" s="132" t="s">
        <v>141</v>
      </c>
      <c r="B30" s="110" t="s">
        <v>64</v>
      </c>
      <c r="C30" s="69" t="s">
        <v>109</v>
      </c>
      <c r="D30" s="69" t="s">
        <v>37</v>
      </c>
      <c r="E30" s="111">
        <f>'Прил №7'!G110</f>
        <v>21.9</v>
      </c>
    </row>
    <row r="31" spans="1:8" s="58" customFormat="1" ht="30" x14ac:dyDescent="0.2">
      <c r="A31" s="68" t="s">
        <v>142</v>
      </c>
      <c r="B31" s="110" t="s">
        <v>64</v>
      </c>
      <c r="C31" s="69" t="s">
        <v>109</v>
      </c>
      <c r="D31" s="69" t="s">
        <v>27</v>
      </c>
      <c r="E31" s="111">
        <f>'Прил №7'!G111</f>
        <v>21.9</v>
      </c>
    </row>
    <row r="32" spans="1:8" s="58" customFormat="1" ht="15" x14ac:dyDescent="0.2">
      <c r="A32" s="68" t="s">
        <v>143</v>
      </c>
      <c r="B32" s="133" t="s">
        <v>64</v>
      </c>
      <c r="C32" s="69" t="s">
        <v>28</v>
      </c>
      <c r="D32" s="69" t="s">
        <v>37</v>
      </c>
      <c r="E32" s="111">
        <f>'Прил №7'!G114</f>
        <v>10148.129999999999</v>
      </c>
    </row>
    <row r="33" spans="1:8" s="58" customFormat="1" ht="15" x14ac:dyDescent="0.2">
      <c r="A33" s="68" t="s">
        <v>46</v>
      </c>
      <c r="B33" s="134" t="s">
        <v>64</v>
      </c>
      <c r="C33" s="69" t="s">
        <v>28</v>
      </c>
      <c r="D33" s="69" t="s">
        <v>24</v>
      </c>
      <c r="E33" s="111">
        <f>'Прил №7'!G115</f>
        <v>10148.129999999999</v>
      </c>
    </row>
    <row r="34" spans="1:8" s="58" customFormat="1" ht="30" x14ac:dyDescent="0.2">
      <c r="A34" s="68" t="s">
        <v>19</v>
      </c>
      <c r="B34" s="134" t="s">
        <v>64</v>
      </c>
      <c r="C34" s="69" t="s">
        <v>18</v>
      </c>
      <c r="D34" s="69" t="s">
        <v>37</v>
      </c>
      <c r="E34" s="135">
        <f>'[1]Прил №7'!G133</f>
        <v>0</v>
      </c>
    </row>
    <row r="35" spans="1:8" s="58" customFormat="1" ht="30" x14ac:dyDescent="0.2">
      <c r="A35" s="68" t="s">
        <v>20</v>
      </c>
      <c r="B35" s="134" t="s">
        <v>64</v>
      </c>
      <c r="C35" s="69" t="s">
        <v>18</v>
      </c>
      <c r="D35" s="69" t="s">
        <v>24</v>
      </c>
      <c r="E35" s="135">
        <f>'[1]Прил №7'!G139</f>
        <v>0</v>
      </c>
    </row>
    <row r="36" spans="1:8" s="58" customFormat="1" ht="45" x14ac:dyDescent="0.2">
      <c r="A36" s="68" t="s">
        <v>14</v>
      </c>
      <c r="B36" s="110" t="s">
        <v>64</v>
      </c>
      <c r="C36" s="69" t="s">
        <v>0</v>
      </c>
      <c r="D36" s="69" t="s">
        <v>37</v>
      </c>
      <c r="E36" s="111">
        <f>'Прил №7'!G143</f>
        <v>154.88999999999999</v>
      </c>
      <c r="F36" s="67"/>
      <c r="G36" s="67"/>
      <c r="H36" s="67"/>
    </row>
    <row r="37" spans="1:8" s="58" customFormat="1" ht="15" x14ac:dyDescent="0.2">
      <c r="A37" s="68" t="s">
        <v>15</v>
      </c>
      <c r="B37" s="110" t="s">
        <v>64</v>
      </c>
      <c r="C37" s="69" t="s">
        <v>0</v>
      </c>
      <c r="D37" s="69" t="s">
        <v>43</v>
      </c>
      <c r="E37" s="111">
        <f>'Прил №7'!G144</f>
        <v>154.88999999999999</v>
      </c>
    </row>
    <row r="38" spans="1:8" x14ac:dyDescent="0.2">
      <c r="B38" s="42"/>
    </row>
    <row r="39" spans="1:8" x14ac:dyDescent="0.2">
      <c r="B39" s="43"/>
    </row>
    <row r="40" spans="1:8" x14ac:dyDescent="0.2">
      <c r="B40" s="39"/>
    </row>
    <row r="41" spans="1:8" x14ac:dyDescent="0.2">
      <c r="B41" s="39"/>
    </row>
    <row r="42" spans="1:8" x14ac:dyDescent="0.2">
      <c r="B42" s="39"/>
    </row>
    <row r="43" spans="1:8" x14ac:dyDescent="0.2">
      <c r="B43" s="39"/>
    </row>
    <row r="44" spans="1:8" x14ac:dyDescent="0.2">
      <c r="B44" s="39"/>
    </row>
  </sheetData>
  <autoFilter ref="A1:E45"/>
  <mergeCells count="8">
    <mergeCell ref="A9:E9"/>
    <mergeCell ref="A10:E10"/>
    <mergeCell ref="A2:E2"/>
    <mergeCell ref="A3:E3"/>
    <mergeCell ref="A4:E4"/>
    <mergeCell ref="A5:E5"/>
    <mergeCell ref="A6:E6"/>
    <mergeCell ref="A7:E8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view="pageBreakPreview" topLeftCell="A4" zoomScaleSheetLayoutView="100" workbookViewId="0">
      <selection activeCell="A5" sqref="A5:F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5" style="1" customWidth="1"/>
    <col min="6" max="6" width="12.7109375" style="66" customWidth="1"/>
    <col min="7" max="16384" width="9.140625" style="1"/>
  </cols>
  <sheetData>
    <row r="1" spans="1:8" x14ac:dyDescent="0.2">
      <c r="A1" s="310"/>
      <c r="B1" s="310"/>
      <c r="C1" s="310"/>
      <c r="D1" s="310"/>
      <c r="E1" s="310"/>
      <c r="F1" s="311"/>
    </row>
    <row r="2" spans="1:8" ht="14.25" x14ac:dyDescent="0.2">
      <c r="A2" s="432" t="s">
        <v>392</v>
      </c>
      <c r="B2" s="432"/>
      <c r="C2" s="432"/>
      <c r="D2" s="432"/>
      <c r="E2" s="432"/>
      <c r="F2" s="432"/>
    </row>
    <row r="3" spans="1:8" ht="14.25" x14ac:dyDescent="0.2">
      <c r="A3" s="432" t="s">
        <v>70</v>
      </c>
      <c r="B3" s="432"/>
      <c r="C3" s="432"/>
      <c r="D3" s="432"/>
      <c r="E3" s="432"/>
      <c r="F3" s="432"/>
    </row>
    <row r="4" spans="1:8" ht="39.75" customHeight="1" x14ac:dyDescent="0.2">
      <c r="A4" s="312"/>
      <c r="B4" s="433" t="s">
        <v>393</v>
      </c>
      <c r="C4" s="433"/>
      <c r="D4" s="433"/>
      <c r="E4" s="433"/>
      <c r="F4" s="433"/>
    </row>
    <row r="5" spans="1:8" ht="15" x14ac:dyDescent="0.2">
      <c r="A5" s="434" t="s">
        <v>522</v>
      </c>
      <c r="B5" s="434"/>
      <c r="C5" s="434"/>
      <c r="D5" s="434"/>
      <c r="E5" s="434"/>
      <c r="F5" s="434"/>
    </row>
    <row r="6" spans="1:8" ht="15" x14ac:dyDescent="0.2">
      <c r="A6" s="434"/>
      <c r="B6" s="434"/>
      <c r="C6" s="434"/>
      <c r="D6" s="434"/>
      <c r="E6" s="434"/>
      <c r="F6" s="434"/>
    </row>
    <row r="7" spans="1:8" ht="12.75" customHeight="1" x14ac:dyDescent="0.2">
      <c r="A7" s="430" t="s">
        <v>394</v>
      </c>
      <c r="B7" s="430"/>
      <c r="C7" s="430"/>
      <c r="D7" s="430"/>
      <c r="E7" s="430"/>
      <c r="F7" s="430"/>
    </row>
    <row r="8" spans="1:8" x14ac:dyDescent="0.2">
      <c r="A8" s="430"/>
      <c r="B8" s="430"/>
      <c r="C8" s="430"/>
      <c r="D8" s="430"/>
      <c r="E8" s="430"/>
      <c r="F8" s="430"/>
    </row>
    <row r="9" spans="1:8" x14ac:dyDescent="0.2">
      <c r="A9" s="430"/>
      <c r="B9" s="430"/>
      <c r="C9" s="430"/>
      <c r="D9" s="430"/>
      <c r="E9" s="430"/>
      <c r="F9" s="430"/>
    </row>
    <row r="10" spans="1:8" ht="13.5" thickBot="1" x14ac:dyDescent="0.25">
      <c r="A10" s="431" t="s">
        <v>31</v>
      </c>
      <c r="B10" s="431"/>
      <c r="C10" s="431"/>
      <c r="D10" s="431"/>
      <c r="E10" s="431"/>
      <c r="F10" s="431"/>
    </row>
    <row r="11" spans="1:8" x14ac:dyDescent="0.2">
      <c r="A11" s="313" t="s">
        <v>32</v>
      </c>
      <c r="B11" s="314" t="s">
        <v>17</v>
      </c>
      <c r="C11" s="314" t="s">
        <v>67</v>
      </c>
      <c r="D11" s="314" t="s">
        <v>68</v>
      </c>
      <c r="E11" s="315" t="s">
        <v>36</v>
      </c>
      <c r="F11" s="315" t="s">
        <v>36</v>
      </c>
    </row>
    <row r="12" spans="1:8" x14ac:dyDescent="0.2">
      <c r="A12" s="316"/>
      <c r="B12" s="316"/>
      <c r="C12" s="316"/>
      <c r="D12" s="316"/>
      <c r="E12" s="317" t="s">
        <v>395</v>
      </c>
      <c r="F12" s="317" t="s">
        <v>396</v>
      </c>
    </row>
    <row r="13" spans="1:8" s="58" customFormat="1" ht="28.5" x14ac:dyDescent="0.2">
      <c r="A13" s="318" t="s">
        <v>65</v>
      </c>
      <c r="B13" s="319">
        <v>727</v>
      </c>
      <c r="C13" s="320"/>
      <c r="D13" s="321"/>
      <c r="E13" s="322">
        <f>'[2]Прил №8'!G13</f>
        <v>20369.84</v>
      </c>
      <c r="F13" s="322">
        <f>'[2]Прил №8'!H13</f>
        <v>19971.810000000001</v>
      </c>
      <c r="G13" s="70"/>
      <c r="H13" s="70"/>
    </row>
    <row r="14" spans="1:8" s="58" customFormat="1" ht="15" x14ac:dyDescent="0.2">
      <c r="A14" s="323" t="s">
        <v>23</v>
      </c>
      <c r="B14" s="324" t="s">
        <v>64</v>
      </c>
      <c r="C14" s="325" t="s">
        <v>24</v>
      </c>
      <c r="D14" s="325" t="s">
        <v>37</v>
      </c>
      <c r="E14" s="326">
        <f>'[2]Прил №8'!G14</f>
        <v>9789.33</v>
      </c>
      <c r="F14" s="326">
        <f>'[2]Прил №8'!H14</f>
        <v>9909.3700000000008</v>
      </c>
      <c r="H14" s="113"/>
    </row>
    <row r="15" spans="1:8" s="58" customFormat="1" ht="30" x14ac:dyDescent="0.2">
      <c r="A15" s="327" t="s">
        <v>39</v>
      </c>
      <c r="B15" s="324" t="s">
        <v>64</v>
      </c>
      <c r="C15" s="325" t="s">
        <v>24</v>
      </c>
      <c r="D15" s="325" t="s">
        <v>40</v>
      </c>
      <c r="E15" s="326">
        <f>'[2]Прил №8'!G15</f>
        <v>1474.91</v>
      </c>
      <c r="F15" s="326">
        <f>'[2]Прил №8'!H15</f>
        <v>1474.91</v>
      </c>
      <c r="G15" s="67"/>
      <c r="H15" s="67"/>
    </row>
    <row r="16" spans="1:8" s="58" customFormat="1" ht="45" x14ac:dyDescent="0.2">
      <c r="A16" s="327" t="s">
        <v>9</v>
      </c>
      <c r="B16" s="324" t="s">
        <v>64</v>
      </c>
      <c r="C16" s="325" t="s">
        <v>24</v>
      </c>
      <c r="D16" s="325" t="s">
        <v>43</v>
      </c>
      <c r="E16" s="326">
        <f>'[3]Прил №8'!G22</f>
        <v>0</v>
      </c>
      <c r="F16" s="326">
        <f>'[3]Прил №8'!H22</f>
        <v>0</v>
      </c>
    </row>
    <row r="17" spans="1:8" s="58" customFormat="1" ht="45" x14ac:dyDescent="0.2">
      <c r="A17" s="328" t="s">
        <v>1</v>
      </c>
      <c r="B17" s="324" t="s">
        <v>64</v>
      </c>
      <c r="C17" s="329" t="s">
        <v>24</v>
      </c>
      <c r="D17" s="329" t="s">
        <v>25</v>
      </c>
      <c r="E17" s="326">
        <f>'[2]Прил №8'!G29</f>
        <v>8150.08</v>
      </c>
      <c r="F17" s="326">
        <f>'[2]Прил №8'!H29</f>
        <v>8264.0400000000009</v>
      </c>
      <c r="G17" s="67"/>
      <c r="H17" s="67"/>
    </row>
    <row r="18" spans="1:8" s="58" customFormat="1" ht="15" x14ac:dyDescent="0.2">
      <c r="A18" s="68" t="s">
        <v>108</v>
      </c>
      <c r="B18" s="110" t="s">
        <v>64</v>
      </c>
      <c r="C18" s="69" t="s">
        <v>24</v>
      </c>
      <c r="D18" s="69" t="s">
        <v>109</v>
      </c>
      <c r="E18" s="111">
        <v>0</v>
      </c>
      <c r="F18" s="111">
        <f>'[3]Прил №8'!H45</f>
        <v>0</v>
      </c>
      <c r="G18" s="67"/>
      <c r="H18" s="67"/>
    </row>
    <row r="19" spans="1:8" s="58" customFormat="1" ht="15" x14ac:dyDescent="0.2">
      <c r="A19" s="328" t="s">
        <v>42</v>
      </c>
      <c r="B19" s="324" t="s">
        <v>64</v>
      </c>
      <c r="C19" s="329" t="s">
        <v>24</v>
      </c>
      <c r="D19" s="329" t="s">
        <v>30</v>
      </c>
      <c r="E19" s="326">
        <f>'[2]Прил №8'!G48</f>
        <v>164.34</v>
      </c>
      <c r="F19" s="326">
        <f>'[2]Прил №8'!H48</f>
        <v>170.42</v>
      </c>
      <c r="G19" s="67"/>
      <c r="H19" s="67"/>
    </row>
    <row r="20" spans="1:8" s="58" customFormat="1" ht="15" x14ac:dyDescent="0.2">
      <c r="A20" s="328" t="s">
        <v>49</v>
      </c>
      <c r="B20" s="324" t="s">
        <v>64</v>
      </c>
      <c r="C20" s="329" t="s">
        <v>40</v>
      </c>
      <c r="D20" s="329" t="s">
        <v>37</v>
      </c>
      <c r="E20" s="326">
        <f>'[2]Прил №8'!G54</f>
        <v>138.80000000000001</v>
      </c>
      <c r="F20" s="326">
        <f>'[2]Прил №8'!H54</f>
        <v>144.5</v>
      </c>
    </row>
    <row r="21" spans="1:8" s="58" customFormat="1" ht="15" x14ac:dyDescent="0.2">
      <c r="A21" s="328" t="s">
        <v>47</v>
      </c>
      <c r="B21" s="324" t="s">
        <v>64</v>
      </c>
      <c r="C21" s="329" t="s">
        <v>40</v>
      </c>
      <c r="D21" s="329" t="s">
        <v>43</v>
      </c>
      <c r="E21" s="326">
        <f>'[2]Прил №8'!G55</f>
        <v>138.80000000000001</v>
      </c>
      <c r="F21" s="326">
        <f>'[2]Прил №8'!H55</f>
        <v>144.5</v>
      </c>
    </row>
    <row r="22" spans="1:8" s="58" customFormat="1" ht="30" x14ac:dyDescent="0.2">
      <c r="A22" s="68" t="s">
        <v>122</v>
      </c>
      <c r="B22" s="110" t="s">
        <v>64</v>
      </c>
      <c r="C22" s="69" t="s">
        <v>43</v>
      </c>
      <c r="D22" s="69" t="s">
        <v>37</v>
      </c>
      <c r="E22" s="326">
        <f>'[2]Прил №8'!G63</f>
        <v>109.66</v>
      </c>
      <c r="F22" s="326">
        <f>'[2]Прил №8'!H63</f>
        <v>89.66</v>
      </c>
    </row>
    <row r="23" spans="1:8" s="58" customFormat="1" ht="15" x14ac:dyDescent="0.2">
      <c r="A23" s="68" t="s">
        <v>123</v>
      </c>
      <c r="B23" s="110" t="s">
        <v>64</v>
      </c>
      <c r="C23" s="69" t="s">
        <v>43</v>
      </c>
      <c r="D23" s="69" t="s">
        <v>116</v>
      </c>
      <c r="E23" s="326">
        <f>'[2]Прил №8'!G64</f>
        <v>109.66</v>
      </c>
      <c r="F23" s="326">
        <f>'[2]Прил №8'!H64</f>
        <v>89.66</v>
      </c>
    </row>
    <row r="24" spans="1:8" s="58" customFormat="1" ht="15" x14ac:dyDescent="0.2">
      <c r="A24" s="328" t="s">
        <v>13</v>
      </c>
      <c r="B24" s="324" t="s">
        <v>64</v>
      </c>
      <c r="C24" s="329" t="s">
        <v>25</v>
      </c>
      <c r="D24" s="329" t="s">
        <v>37</v>
      </c>
      <c r="E24" s="326">
        <f>'[2]Прил №8'!G68</f>
        <v>1620.41</v>
      </c>
      <c r="F24" s="326">
        <f>'[2]Прил №8'!H68</f>
        <v>1724.91</v>
      </c>
    </row>
    <row r="25" spans="1:8" s="58" customFormat="1" ht="15" x14ac:dyDescent="0.2">
      <c r="A25" s="330" t="s">
        <v>21</v>
      </c>
      <c r="B25" s="324" t="s">
        <v>64</v>
      </c>
      <c r="C25" s="329" t="s">
        <v>25</v>
      </c>
      <c r="D25" s="329" t="s">
        <v>16</v>
      </c>
      <c r="E25" s="326">
        <f>'[2]Прил №8'!G69</f>
        <v>1620.41</v>
      </c>
      <c r="F25" s="326">
        <f>'[2]Прил №8'!H69</f>
        <v>1724.91</v>
      </c>
    </row>
    <row r="26" spans="1:8" s="58" customFormat="1" ht="0.75" customHeight="1" x14ac:dyDescent="0.2">
      <c r="A26" s="330" t="s">
        <v>12</v>
      </c>
      <c r="B26" s="324" t="s">
        <v>64</v>
      </c>
      <c r="C26" s="329" t="s">
        <v>25</v>
      </c>
      <c r="D26" s="329" t="s">
        <v>41</v>
      </c>
      <c r="E26" s="326" t="str">
        <f>'[3]Прил №7'!F77</f>
        <v>000</v>
      </c>
      <c r="F26" s="326">
        <v>0</v>
      </c>
    </row>
    <row r="27" spans="1:8" s="58" customFormat="1" ht="15" x14ac:dyDescent="0.2">
      <c r="A27" s="330" t="s">
        <v>26</v>
      </c>
      <c r="B27" s="324" t="s">
        <v>64</v>
      </c>
      <c r="C27" s="329" t="s">
        <v>27</v>
      </c>
      <c r="D27" s="329" t="s">
        <v>37</v>
      </c>
      <c r="E27" s="326">
        <f>'[2]Прил №8'!G79</f>
        <v>734.8</v>
      </c>
      <c r="F27" s="326">
        <f>'[2]Прил №8'!H79</f>
        <v>702.07</v>
      </c>
      <c r="G27" s="67"/>
      <c r="H27" s="67"/>
    </row>
    <row r="28" spans="1:8" s="58" customFormat="1" ht="0.75" customHeight="1" x14ac:dyDescent="0.2">
      <c r="A28" s="328" t="s">
        <v>44</v>
      </c>
      <c r="B28" s="324" t="s">
        <v>64</v>
      </c>
      <c r="C28" s="329" t="s">
        <v>27</v>
      </c>
      <c r="D28" s="329" t="s">
        <v>24</v>
      </c>
      <c r="E28" s="326" t="str">
        <f>'[3]Прил №7'!F84</f>
        <v>000</v>
      </c>
      <c r="F28" s="326">
        <f>'[3]Прил №7'!G84</f>
        <v>48.73</v>
      </c>
    </row>
    <row r="29" spans="1:8" s="58" customFormat="1" ht="14.25" hidden="1" customHeight="1" x14ac:dyDescent="0.2">
      <c r="A29" s="331" t="s">
        <v>45</v>
      </c>
      <c r="B29" s="324" t="s">
        <v>64</v>
      </c>
      <c r="C29" s="329" t="s">
        <v>27</v>
      </c>
      <c r="D29" s="329" t="s">
        <v>40</v>
      </c>
      <c r="E29" s="326" t="e">
        <f>'[3]Прил №7'!#REF!</f>
        <v>#REF!</v>
      </c>
      <c r="F29" s="326">
        <v>0</v>
      </c>
    </row>
    <row r="30" spans="1:8" s="58" customFormat="1" ht="15" x14ac:dyDescent="0.2">
      <c r="A30" s="331" t="s">
        <v>50</v>
      </c>
      <c r="B30" s="324" t="s">
        <v>64</v>
      </c>
      <c r="C30" s="329" t="s">
        <v>27</v>
      </c>
      <c r="D30" s="329" t="s">
        <v>43</v>
      </c>
      <c r="E30" s="326">
        <f>'[2]Прил №8'!G92</f>
        <v>734.8</v>
      </c>
      <c r="F30" s="326">
        <f>'[2]Прил №8'!H92</f>
        <v>702.07</v>
      </c>
    </row>
    <row r="31" spans="1:8" s="58" customFormat="1" ht="15" x14ac:dyDescent="0.2">
      <c r="A31" s="328" t="s">
        <v>120</v>
      </c>
      <c r="B31" s="332" t="s">
        <v>64</v>
      </c>
      <c r="C31" s="329" t="s">
        <v>28</v>
      </c>
      <c r="D31" s="329" t="s">
        <v>37</v>
      </c>
      <c r="E31" s="326">
        <f>'[2]Прил №8'!G112</f>
        <v>7821.46</v>
      </c>
      <c r="F31" s="326">
        <f>'[2]Прил №8'!H112</f>
        <v>7401.3</v>
      </c>
    </row>
    <row r="32" spans="1:8" s="58" customFormat="1" ht="15" x14ac:dyDescent="0.2">
      <c r="A32" s="328" t="s">
        <v>46</v>
      </c>
      <c r="B32" s="333" t="s">
        <v>64</v>
      </c>
      <c r="C32" s="329" t="s">
        <v>28</v>
      </c>
      <c r="D32" s="329" t="s">
        <v>24</v>
      </c>
      <c r="E32" s="326">
        <f>'[2]Прил №8'!G113</f>
        <v>7821.46</v>
      </c>
      <c r="F32" s="326">
        <f>'[2]Прил №8'!H113</f>
        <v>7401.3</v>
      </c>
    </row>
    <row r="33" spans="1:8" s="58" customFormat="1" ht="15" x14ac:dyDescent="0.2">
      <c r="A33" s="328" t="s">
        <v>397</v>
      </c>
      <c r="B33" s="333" t="s">
        <v>64</v>
      </c>
      <c r="C33" s="329" t="s">
        <v>116</v>
      </c>
      <c r="D33" s="329" t="s">
        <v>37</v>
      </c>
      <c r="E33" s="326">
        <f>'[3]Прил №8'!G127</f>
        <v>0</v>
      </c>
      <c r="F33" s="326">
        <v>0</v>
      </c>
    </row>
    <row r="34" spans="1:8" s="58" customFormat="1" ht="15" x14ac:dyDescent="0.2">
      <c r="A34" s="328" t="s">
        <v>398</v>
      </c>
      <c r="B34" s="333" t="s">
        <v>64</v>
      </c>
      <c r="C34" s="329" t="s">
        <v>116</v>
      </c>
      <c r="D34" s="329" t="s">
        <v>399</v>
      </c>
      <c r="E34" s="326">
        <f>'[3]Прил №8'!G130</f>
        <v>0</v>
      </c>
      <c r="F34" s="326"/>
    </row>
    <row r="35" spans="1:8" s="58" customFormat="1" ht="30" x14ac:dyDescent="0.2">
      <c r="A35" s="328" t="s">
        <v>19</v>
      </c>
      <c r="B35" s="333" t="s">
        <v>64</v>
      </c>
      <c r="C35" s="329" t="s">
        <v>18</v>
      </c>
      <c r="D35" s="329" t="s">
        <v>37</v>
      </c>
      <c r="E35" s="326">
        <f>'[4]Прил №8'!G137</f>
        <v>0</v>
      </c>
      <c r="F35" s="326">
        <f>'[4]Прил №8'!H137</f>
        <v>0</v>
      </c>
    </row>
    <row r="36" spans="1:8" s="58" customFormat="1" ht="30" x14ac:dyDescent="0.2">
      <c r="A36" s="328" t="s">
        <v>20</v>
      </c>
      <c r="B36" s="333" t="s">
        <v>64</v>
      </c>
      <c r="C36" s="329" t="s">
        <v>18</v>
      </c>
      <c r="D36" s="329" t="s">
        <v>24</v>
      </c>
      <c r="E36" s="326">
        <f>'[4]Прил №8'!G138</f>
        <v>0</v>
      </c>
      <c r="F36" s="326">
        <f>'[4]Прил №8'!H138</f>
        <v>0</v>
      </c>
    </row>
    <row r="37" spans="1:8" s="58" customFormat="1" ht="45" x14ac:dyDescent="0.2">
      <c r="A37" s="328" t="s">
        <v>14</v>
      </c>
      <c r="B37" s="324" t="s">
        <v>64</v>
      </c>
      <c r="C37" s="329" t="s">
        <v>0</v>
      </c>
      <c r="D37" s="329" t="s">
        <v>37</v>
      </c>
      <c r="E37" s="326">
        <f>'[2]Прил №8'!G144</f>
        <v>155.38</v>
      </c>
      <c r="F37" s="326">
        <f>'[2]Прил №8'!H144</f>
        <v>0</v>
      </c>
      <c r="G37" s="67"/>
      <c r="H37" s="67"/>
    </row>
    <row r="38" spans="1:8" s="58" customFormat="1" ht="15" x14ac:dyDescent="0.2">
      <c r="A38" s="328" t="s">
        <v>15</v>
      </c>
      <c r="B38" s="324" t="s">
        <v>64</v>
      </c>
      <c r="C38" s="329" t="s">
        <v>0</v>
      </c>
      <c r="D38" s="329" t="s">
        <v>43</v>
      </c>
      <c r="E38" s="326">
        <f>'[2]Прил №8'!G145</f>
        <v>155.38</v>
      </c>
      <c r="F38" s="326">
        <f>'[2]Прил №8'!H145</f>
        <v>0</v>
      </c>
    </row>
    <row r="39" spans="1:8" x14ac:dyDescent="0.2">
      <c r="B39" s="42"/>
    </row>
    <row r="40" spans="1:8" x14ac:dyDescent="0.2">
      <c r="B40" s="43"/>
    </row>
    <row r="41" spans="1:8" x14ac:dyDescent="0.2">
      <c r="B41" s="39"/>
    </row>
    <row r="42" spans="1:8" x14ac:dyDescent="0.2">
      <c r="B42" s="39"/>
    </row>
    <row r="43" spans="1:8" x14ac:dyDescent="0.2">
      <c r="B43" s="39"/>
    </row>
    <row r="44" spans="1:8" x14ac:dyDescent="0.2">
      <c r="B44" s="39"/>
    </row>
    <row r="45" spans="1:8" x14ac:dyDescent="0.2">
      <c r="B45" s="39"/>
    </row>
  </sheetData>
  <autoFilter ref="A1:F46"/>
  <mergeCells count="8">
    <mergeCell ref="A9:F9"/>
    <mergeCell ref="A10:F10"/>
    <mergeCell ref="A2:F2"/>
    <mergeCell ref="A3:F3"/>
    <mergeCell ref="B4:F4"/>
    <mergeCell ref="A5:F5"/>
    <mergeCell ref="A6:F6"/>
    <mergeCell ref="A7:F8"/>
  </mergeCells>
  <pageMargins left="0.59" right="0.19" top="0.28000000000000003" bottom="0.39" header="0.17" footer="0.17"/>
  <pageSetup paperSize="9" scale="87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58"/>
  <sheetViews>
    <sheetView workbookViewId="0">
      <selection activeCell="A5" sqref="A5:G5"/>
    </sheetView>
  </sheetViews>
  <sheetFormatPr defaultRowHeight="12.75" x14ac:dyDescent="0.2"/>
  <cols>
    <col min="1" max="1" width="46.5703125" style="8" bestFit="1" customWidth="1"/>
    <col min="2" max="2" width="5.85546875" style="1" bestFit="1" customWidth="1"/>
    <col min="3" max="3" width="5" style="1" bestFit="1" customWidth="1"/>
    <col min="4" max="4" width="4.42578125" style="1" bestFit="1" customWidth="1"/>
    <col min="5" max="5" width="16.140625" style="1" customWidth="1"/>
    <col min="6" max="6" width="4.5703125" style="1" bestFit="1" customWidth="1"/>
    <col min="7" max="7" width="14.85546875" style="63" customWidth="1"/>
    <col min="8" max="8" width="11.85546875" style="1" customWidth="1"/>
    <col min="9" max="9" width="10.5703125" style="1" bestFit="1" customWidth="1"/>
    <col min="10" max="16384" width="9.140625" style="1"/>
  </cols>
  <sheetData>
    <row r="2" spans="1:13" ht="15" x14ac:dyDescent="0.2">
      <c r="A2" s="78"/>
      <c r="B2" s="120"/>
      <c r="C2" s="427" t="s">
        <v>144</v>
      </c>
      <c r="D2" s="427"/>
      <c r="E2" s="427"/>
      <c r="F2" s="427"/>
      <c r="G2" s="427"/>
    </row>
    <row r="3" spans="1:13" ht="14.25" x14ac:dyDescent="0.2">
      <c r="A3" s="427" t="s">
        <v>69</v>
      </c>
      <c r="B3" s="427"/>
      <c r="C3" s="427"/>
      <c r="D3" s="427"/>
      <c r="E3" s="427"/>
      <c r="F3" s="427"/>
      <c r="G3" s="427"/>
    </row>
    <row r="4" spans="1:13" ht="36" customHeight="1" x14ac:dyDescent="0.2">
      <c r="A4" s="428" t="s">
        <v>145</v>
      </c>
      <c r="B4" s="428"/>
      <c r="C4" s="428"/>
      <c r="D4" s="428"/>
      <c r="E4" s="428"/>
      <c r="F4" s="428"/>
      <c r="G4" s="428"/>
    </row>
    <row r="5" spans="1:13" ht="15" x14ac:dyDescent="0.2">
      <c r="A5" s="429" t="s">
        <v>522</v>
      </c>
      <c r="B5" s="429"/>
      <c r="C5" s="429"/>
      <c r="D5" s="429"/>
      <c r="E5" s="429"/>
      <c r="F5" s="429"/>
      <c r="G5" s="429"/>
    </row>
    <row r="6" spans="1:13" ht="6.75" customHeight="1" x14ac:dyDescent="0.2">
      <c r="A6" s="78"/>
      <c r="B6" s="120"/>
      <c r="C6" s="120"/>
      <c r="D6" s="120"/>
      <c r="E6" s="120"/>
      <c r="F6" s="120"/>
      <c r="G6" s="62"/>
    </row>
    <row r="7" spans="1:13" x14ac:dyDescent="0.2">
      <c r="A7" s="425" t="s">
        <v>146</v>
      </c>
      <c r="B7" s="425"/>
      <c r="C7" s="425"/>
      <c r="D7" s="425"/>
      <c r="E7" s="425"/>
      <c r="F7" s="425"/>
      <c r="G7" s="425"/>
    </row>
    <row r="8" spans="1:13" x14ac:dyDescent="0.2">
      <c r="A8" s="425"/>
      <c r="B8" s="425"/>
      <c r="C8" s="425"/>
      <c r="D8" s="425"/>
      <c r="E8" s="425"/>
      <c r="F8" s="425"/>
      <c r="G8" s="425"/>
    </row>
    <row r="9" spans="1:13" ht="5.25" customHeight="1" x14ac:dyDescent="0.2">
      <c r="A9" s="425"/>
      <c r="B9" s="425"/>
      <c r="C9" s="425"/>
      <c r="D9" s="425"/>
      <c r="E9" s="425"/>
      <c r="F9" s="425"/>
      <c r="G9" s="425"/>
    </row>
    <row r="10" spans="1:13" ht="13.5" thickBot="1" x14ac:dyDescent="0.25">
      <c r="A10" s="2"/>
      <c r="B10" s="4"/>
      <c r="C10" s="5"/>
      <c r="D10" s="4"/>
      <c r="E10" s="4"/>
      <c r="F10" s="4"/>
      <c r="G10" s="63" t="s">
        <v>31</v>
      </c>
    </row>
    <row r="11" spans="1:13" x14ac:dyDescent="0.2">
      <c r="A11" s="79" t="s">
        <v>32</v>
      </c>
      <c r="B11" s="7" t="s">
        <v>17</v>
      </c>
      <c r="C11" s="7" t="s">
        <v>22</v>
      </c>
      <c r="D11" s="7" t="s">
        <v>33</v>
      </c>
      <c r="E11" s="7" t="s">
        <v>34</v>
      </c>
      <c r="F11" s="7" t="s">
        <v>35</v>
      </c>
      <c r="G11" s="83" t="s">
        <v>36</v>
      </c>
      <c r="H11" s="8"/>
      <c r="J11" s="9"/>
    </row>
    <row r="12" spans="1:13" ht="31.5" x14ac:dyDescent="0.2">
      <c r="A12" s="10" t="s">
        <v>65</v>
      </c>
      <c r="B12" s="59">
        <v>727</v>
      </c>
      <c r="C12" s="11"/>
      <c r="D12" s="12"/>
      <c r="E12" s="12"/>
      <c r="F12" s="12"/>
      <c r="G12" s="84">
        <f>G13+G57+G76+G86+G114+G143+G136+G66+G110</f>
        <v>29034.59</v>
      </c>
      <c r="H12" s="3"/>
      <c r="J12" s="13"/>
      <c r="K12" s="13"/>
      <c r="L12" s="136"/>
      <c r="M12" s="136"/>
    </row>
    <row r="13" spans="1:13" ht="15.75" x14ac:dyDescent="0.2">
      <c r="A13" s="80" t="s">
        <v>23</v>
      </c>
      <c r="B13" s="49" t="s">
        <v>64</v>
      </c>
      <c r="C13" s="26" t="s">
        <v>24</v>
      </c>
      <c r="D13" s="26" t="s">
        <v>37</v>
      </c>
      <c r="E13" s="26" t="s">
        <v>71</v>
      </c>
      <c r="F13" s="26" t="s">
        <v>38</v>
      </c>
      <c r="G13" s="85">
        <f>G14+G22+G29+G46+G51</f>
        <v>12634.87</v>
      </c>
      <c r="H13" s="3"/>
      <c r="J13" s="13"/>
      <c r="K13" s="13"/>
      <c r="L13" s="13"/>
    </row>
    <row r="14" spans="1:13" ht="18.75" customHeight="1" x14ac:dyDescent="0.2">
      <c r="A14" s="20" t="s">
        <v>39</v>
      </c>
      <c r="B14" s="37" t="s">
        <v>64</v>
      </c>
      <c r="C14" s="21" t="s">
        <v>24</v>
      </c>
      <c r="D14" s="21" t="s">
        <v>40</v>
      </c>
      <c r="E14" s="21" t="s">
        <v>71</v>
      </c>
      <c r="F14" s="21" t="s">
        <v>38</v>
      </c>
      <c r="G14" s="86">
        <f>G15</f>
        <v>1601.05</v>
      </c>
      <c r="H14" s="3"/>
      <c r="J14" s="13"/>
      <c r="K14" s="13"/>
      <c r="L14" s="13"/>
    </row>
    <row r="15" spans="1:13" ht="36.75" customHeight="1" x14ac:dyDescent="0.2">
      <c r="A15" s="50" t="s">
        <v>11</v>
      </c>
      <c r="B15" s="53" t="s">
        <v>64</v>
      </c>
      <c r="C15" s="31" t="s">
        <v>24</v>
      </c>
      <c r="D15" s="31" t="s">
        <v>40</v>
      </c>
      <c r="E15" s="31" t="s">
        <v>72</v>
      </c>
      <c r="F15" s="31" t="s">
        <v>38</v>
      </c>
      <c r="G15" s="87">
        <f>G16</f>
        <v>1601.05</v>
      </c>
      <c r="H15" s="3"/>
      <c r="J15" s="13"/>
      <c r="K15" s="13"/>
      <c r="L15" s="13"/>
    </row>
    <row r="16" spans="1:13" ht="42" customHeight="1" x14ac:dyDescent="0.2">
      <c r="A16" s="54" t="s">
        <v>3</v>
      </c>
      <c r="B16" s="56" t="s">
        <v>64</v>
      </c>
      <c r="C16" s="55" t="s">
        <v>24</v>
      </c>
      <c r="D16" s="55" t="s">
        <v>40</v>
      </c>
      <c r="E16" s="55" t="s">
        <v>73</v>
      </c>
      <c r="F16" s="55" t="s">
        <v>38</v>
      </c>
      <c r="G16" s="88">
        <f>G17</f>
        <v>1601.05</v>
      </c>
      <c r="H16" s="3"/>
      <c r="J16" s="13"/>
      <c r="K16" s="13"/>
      <c r="L16" s="13"/>
    </row>
    <row r="17" spans="1:12" ht="24" customHeight="1" x14ac:dyDescent="0.2">
      <c r="A17" s="17" t="s">
        <v>4</v>
      </c>
      <c r="B17" s="34" t="s">
        <v>64</v>
      </c>
      <c r="C17" s="18" t="s">
        <v>24</v>
      </c>
      <c r="D17" s="18" t="s">
        <v>40</v>
      </c>
      <c r="E17" s="18" t="s">
        <v>74</v>
      </c>
      <c r="F17" s="18" t="s">
        <v>38</v>
      </c>
      <c r="G17" s="89">
        <f>G18</f>
        <v>1601.05</v>
      </c>
      <c r="H17" s="3"/>
      <c r="J17" s="13"/>
      <c r="K17" s="13"/>
      <c r="L17" s="13"/>
    </row>
    <row r="18" spans="1:12" s="61" customFormat="1" ht="29.25" customHeight="1" x14ac:dyDescent="0.2">
      <c r="A18" s="14" t="s">
        <v>133</v>
      </c>
      <c r="B18" s="60" t="s">
        <v>64</v>
      </c>
      <c r="C18" s="19" t="s">
        <v>24</v>
      </c>
      <c r="D18" s="19" t="s">
        <v>40</v>
      </c>
      <c r="E18" s="19" t="s">
        <v>75</v>
      </c>
      <c r="F18" s="19" t="s">
        <v>38</v>
      </c>
      <c r="G18" s="90">
        <f>SUM(G19:G21)</f>
        <v>1601.05</v>
      </c>
    </row>
    <row r="19" spans="1:12" ht="26.25" customHeight="1" x14ac:dyDescent="0.2">
      <c r="A19" s="15" t="s">
        <v>95</v>
      </c>
      <c r="B19" s="36" t="s">
        <v>64</v>
      </c>
      <c r="C19" s="16" t="s">
        <v>24</v>
      </c>
      <c r="D19" s="16" t="s">
        <v>40</v>
      </c>
      <c r="E19" s="16" t="s">
        <v>75</v>
      </c>
      <c r="F19" s="16" t="s">
        <v>53</v>
      </c>
      <c r="G19" s="91">
        <v>1231.29</v>
      </c>
      <c r="H19" s="137"/>
    </row>
    <row r="20" spans="1:12" ht="26.25" hidden="1" customHeight="1" x14ac:dyDescent="0.2">
      <c r="A20" s="15" t="s">
        <v>97</v>
      </c>
      <c r="B20" s="36" t="s">
        <v>64</v>
      </c>
      <c r="C20" s="16" t="s">
        <v>24</v>
      </c>
      <c r="D20" s="16" t="s">
        <v>40</v>
      </c>
      <c r="E20" s="16" t="s">
        <v>75</v>
      </c>
      <c r="F20" s="16" t="s">
        <v>54</v>
      </c>
      <c r="G20" s="91">
        <v>0</v>
      </c>
      <c r="H20" s="137"/>
    </row>
    <row r="21" spans="1:12" ht="26.25" customHeight="1" x14ac:dyDescent="0.2">
      <c r="A21" s="15" t="s">
        <v>103</v>
      </c>
      <c r="B21" s="36" t="s">
        <v>64</v>
      </c>
      <c r="C21" s="16" t="s">
        <v>24</v>
      </c>
      <c r="D21" s="16" t="s">
        <v>40</v>
      </c>
      <c r="E21" s="16" t="s">
        <v>75</v>
      </c>
      <c r="F21" s="16" t="s">
        <v>93</v>
      </c>
      <c r="G21" s="91">
        <v>369.76</v>
      </c>
      <c r="H21" s="137"/>
    </row>
    <row r="22" spans="1:12" ht="31.5" hidden="1" customHeight="1" x14ac:dyDescent="0.2">
      <c r="A22" s="20" t="s">
        <v>9</v>
      </c>
      <c r="B22" s="37" t="s">
        <v>64</v>
      </c>
      <c r="C22" s="21" t="s">
        <v>24</v>
      </c>
      <c r="D22" s="21" t="s">
        <v>43</v>
      </c>
      <c r="E22" s="21" t="s">
        <v>71</v>
      </c>
      <c r="F22" s="21" t="s">
        <v>38</v>
      </c>
      <c r="G22" s="86">
        <f>G23</f>
        <v>0</v>
      </c>
    </row>
    <row r="23" spans="1:12" ht="30" hidden="1" customHeight="1" x14ac:dyDescent="0.2">
      <c r="A23" s="50" t="s">
        <v>11</v>
      </c>
      <c r="B23" s="53" t="s">
        <v>64</v>
      </c>
      <c r="C23" s="31" t="s">
        <v>24</v>
      </c>
      <c r="D23" s="31" t="s">
        <v>43</v>
      </c>
      <c r="E23" s="31" t="s">
        <v>72</v>
      </c>
      <c r="F23" s="31" t="s">
        <v>38</v>
      </c>
      <c r="G23" s="87">
        <f>G24</f>
        <v>0</v>
      </c>
    </row>
    <row r="24" spans="1:12" ht="28.5" hidden="1" customHeight="1" x14ac:dyDescent="0.2">
      <c r="A24" s="54" t="s">
        <v>3</v>
      </c>
      <c r="B24" s="56" t="s">
        <v>64</v>
      </c>
      <c r="C24" s="55" t="s">
        <v>24</v>
      </c>
      <c r="D24" s="55" t="s">
        <v>43</v>
      </c>
      <c r="E24" s="55" t="s">
        <v>73</v>
      </c>
      <c r="F24" s="55" t="s">
        <v>38</v>
      </c>
      <c r="G24" s="88">
        <v>0</v>
      </c>
    </row>
    <row r="25" spans="1:12" ht="24.75" hidden="1" customHeight="1" x14ac:dyDescent="0.2">
      <c r="A25" s="17" t="s">
        <v>4</v>
      </c>
      <c r="B25" s="34" t="s">
        <v>64</v>
      </c>
      <c r="C25" s="18" t="s">
        <v>24</v>
      </c>
      <c r="D25" s="18" t="s">
        <v>43</v>
      </c>
      <c r="E25" s="18" t="s">
        <v>74</v>
      </c>
      <c r="F25" s="18" t="s">
        <v>38</v>
      </c>
      <c r="G25" s="89">
        <f>G26</f>
        <v>0</v>
      </c>
    </row>
    <row r="26" spans="1:12" s="44" customFormat="1" ht="36.75" hidden="1" customHeight="1" x14ac:dyDescent="0.2">
      <c r="A26" s="14" t="s">
        <v>100</v>
      </c>
      <c r="B26" s="60" t="s">
        <v>64</v>
      </c>
      <c r="C26" s="19" t="s">
        <v>24</v>
      </c>
      <c r="D26" s="19" t="s">
        <v>43</v>
      </c>
      <c r="E26" s="19" t="s">
        <v>75</v>
      </c>
      <c r="F26" s="19" t="s">
        <v>38</v>
      </c>
      <c r="G26" s="92">
        <f>G27+G28</f>
        <v>0</v>
      </c>
    </row>
    <row r="27" spans="1:12" s="3" customFormat="1" ht="27.75" hidden="1" customHeight="1" x14ac:dyDescent="0.2">
      <c r="A27" s="15" t="s">
        <v>95</v>
      </c>
      <c r="B27" s="36" t="s">
        <v>64</v>
      </c>
      <c r="C27" s="16" t="s">
        <v>24</v>
      </c>
      <c r="D27" s="16" t="s">
        <v>43</v>
      </c>
      <c r="E27" s="16" t="s">
        <v>75</v>
      </c>
      <c r="F27" s="16" t="s">
        <v>53</v>
      </c>
      <c r="G27" s="91"/>
    </row>
    <row r="28" spans="1:12" ht="42.75" hidden="1" customHeight="1" x14ac:dyDescent="0.2">
      <c r="A28" s="15" t="s">
        <v>103</v>
      </c>
      <c r="B28" s="36" t="s">
        <v>64</v>
      </c>
      <c r="C28" s="16" t="s">
        <v>24</v>
      </c>
      <c r="D28" s="16" t="s">
        <v>43</v>
      </c>
      <c r="E28" s="16" t="s">
        <v>75</v>
      </c>
      <c r="F28" s="16" t="s">
        <v>93</v>
      </c>
      <c r="G28" s="91"/>
    </row>
    <row r="29" spans="1:12" ht="71.25" x14ac:dyDescent="0.2">
      <c r="A29" s="20" t="s">
        <v>1</v>
      </c>
      <c r="B29" s="37" t="s">
        <v>64</v>
      </c>
      <c r="C29" s="21" t="s">
        <v>24</v>
      </c>
      <c r="D29" s="21" t="s">
        <v>25</v>
      </c>
      <c r="E29" s="21" t="s">
        <v>71</v>
      </c>
      <c r="F29" s="21" t="s">
        <v>38</v>
      </c>
      <c r="G29" s="86">
        <f>G30+G43</f>
        <v>10288.549999999999</v>
      </c>
    </row>
    <row r="30" spans="1:12" ht="30" x14ac:dyDescent="0.2">
      <c r="A30" s="50" t="s">
        <v>11</v>
      </c>
      <c r="B30" s="53" t="s">
        <v>64</v>
      </c>
      <c r="C30" s="31" t="s">
        <v>24</v>
      </c>
      <c r="D30" s="31" t="s">
        <v>25</v>
      </c>
      <c r="E30" s="31" t="s">
        <v>72</v>
      </c>
      <c r="F30" s="31" t="s">
        <v>38</v>
      </c>
      <c r="G30" s="87">
        <f>G31</f>
        <v>10287.85</v>
      </c>
    </row>
    <row r="31" spans="1:12" ht="45" x14ac:dyDescent="0.2">
      <c r="A31" s="54" t="s">
        <v>3</v>
      </c>
      <c r="B31" s="56" t="s">
        <v>64</v>
      </c>
      <c r="C31" s="55" t="s">
        <v>24</v>
      </c>
      <c r="D31" s="55" t="s">
        <v>25</v>
      </c>
      <c r="E31" s="55" t="s">
        <v>73</v>
      </c>
      <c r="F31" s="55" t="s">
        <v>38</v>
      </c>
      <c r="G31" s="88">
        <f>G33</f>
        <v>10287.85</v>
      </c>
    </row>
    <row r="32" spans="1:12" ht="25.5" x14ac:dyDescent="0.2">
      <c r="A32" s="17" t="s">
        <v>4</v>
      </c>
      <c r="B32" s="34" t="s">
        <v>64</v>
      </c>
      <c r="C32" s="18" t="s">
        <v>24</v>
      </c>
      <c r="D32" s="18" t="s">
        <v>25</v>
      </c>
      <c r="E32" s="18" t="s">
        <v>74</v>
      </c>
      <c r="F32" s="18" t="s">
        <v>38</v>
      </c>
      <c r="G32" s="93">
        <f>G33</f>
        <v>10287.85</v>
      </c>
    </row>
    <row r="33" spans="1:13" s="61" customFormat="1" ht="27" x14ac:dyDescent="0.25">
      <c r="A33" s="81" t="s">
        <v>133</v>
      </c>
      <c r="B33" s="60" t="s">
        <v>64</v>
      </c>
      <c r="C33" s="19" t="s">
        <v>24</v>
      </c>
      <c r="D33" s="19" t="s">
        <v>25</v>
      </c>
      <c r="E33" s="19" t="s">
        <v>75</v>
      </c>
      <c r="F33" s="19" t="s">
        <v>38</v>
      </c>
      <c r="G33" s="90">
        <f>SUM(G34:G42)</f>
        <v>10287.85</v>
      </c>
      <c r="I33" s="119"/>
    </row>
    <row r="34" spans="1:13" ht="25.5" x14ac:dyDescent="0.2">
      <c r="A34" s="15" t="s">
        <v>95</v>
      </c>
      <c r="B34" s="36" t="s">
        <v>64</v>
      </c>
      <c r="C34" s="16" t="s">
        <v>24</v>
      </c>
      <c r="D34" s="16" t="s">
        <v>25</v>
      </c>
      <c r="E34" s="16" t="s">
        <v>75</v>
      </c>
      <c r="F34" s="16" t="s">
        <v>53</v>
      </c>
      <c r="G34" s="91">
        <v>6875.42</v>
      </c>
      <c r="H34" s="137"/>
      <c r="I34" s="138"/>
    </row>
    <row r="35" spans="1:13" ht="0.75" hidden="1" customHeight="1" x14ac:dyDescent="0.2">
      <c r="A35" s="15" t="s">
        <v>97</v>
      </c>
      <c r="B35" s="36" t="s">
        <v>64</v>
      </c>
      <c r="C35" s="16" t="s">
        <v>24</v>
      </c>
      <c r="D35" s="16" t="s">
        <v>25</v>
      </c>
      <c r="E35" s="16" t="s">
        <v>75</v>
      </c>
      <c r="F35" s="16" t="s">
        <v>54</v>
      </c>
      <c r="G35" s="94">
        <v>0</v>
      </c>
      <c r="H35" s="6"/>
      <c r="I35" s="138"/>
    </row>
    <row r="36" spans="1:13" ht="42.75" customHeight="1" x14ac:dyDescent="0.2">
      <c r="A36" s="15" t="s">
        <v>103</v>
      </c>
      <c r="B36" s="36" t="s">
        <v>64</v>
      </c>
      <c r="C36" s="16" t="s">
        <v>24</v>
      </c>
      <c r="D36" s="16" t="s">
        <v>25</v>
      </c>
      <c r="E36" s="16" t="s">
        <v>75</v>
      </c>
      <c r="F36" s="16" t="s">
        <v>93</v>
      </c>
      <c r="G36" s="91">
        <v>2056.73</v>
      </c>
      <c r="H36" s="137"/>
      <c r="I36" s="138"/>
      <c r="M36" s="66"/>
    </row>
    <row r="37" spans="1:13" ht="25.5" hidden="1" x14ac:dyDescent="0.2">
      <c r="A37" s="15" t="s">
        <v>98</v>
      </c>
      <c r="B37" s="36" t="s">
        <v>64</v>
      </c>
      <c r="C37" s="16" t="s">
        <v>24</v>
      </c>
      <c r="D37" s="16" t="s">
        <v>25</v>
      </c>
      <c r="E37" s="16" t="s">
        <v>75</v>
      </c>
      <c r="F37" s="16" t="s">
        <v>55</v>
      </c>
      <c r="G37" s="94">
        <v>0</v>
      </c>
      <c r="H37" s="6"/>
      <c r="I37" s="138"/>
    </row>
    <row r="38" spans="1:13" ht="25.5" x14ac:dyDescent="0.2">
      <c r="A38" s="15" t="s">
        <v>56</v>
      </c>
      <c r="B38" s="36" t="s">
        <v>64</v>
      </c>
      <c r="C38" s="16" t="s">
        <v>24</v>
      </c>
      <c r="D38" s="16" t="s">
        <v>25</v>
      </c>
      <c r="E38" s="16" t="s">
        <v>75</v>
      </c>
      <c r="F38" s="16" t="s">
        <v>57</v>
      </c>
      <c r="G38" s="94">
        <v>936.52</v>
      </c>
      <c r="H38" s="137"/>
      <c r="I38" s="138"/>
    </row>
    <row r="39" spans="1:13" x14ac:dyDescent="0.2">
      <c r="A39" s="15" t="s">
        <v>129</v>
      </c>
      <c r="B39" s="36" t="s">
        <v>64</v>
      </c>
      <c r="C39" s="16" t="s">
        <v>24</v>
      </c>
      <c r="D39" s="16" t="s">
        <v>25</v>
      </c>
      <c r="E39" s="16" t="s">
        <v>75</v>
      </c>
      <c r="F39" s="16" t="s">
        <v>128</v>
      </c>
      <c r="G39" s="94">
        <v>243.22</v>
      </c>
      <c r="H39" s="137"/>
      <c r="I39" s="138"/>
    </row>
    <row r="40" spans="1:13" ht="25.5" x14ac:dyDescent="0.2">
      <c r="A40" s="15" t="s">
        <v>107</v>
      </c>
      <c r="B40" s="36" t="s">
        <v>64</v>
      </c>
      <c r="C40" s="16" t="s">
        <v>24</v>
      </c>
      <c r="D40" s="16" t="s">
        <v>25</v>
      </c>
      <c r="E40" s="16" t="s">
        <v>75</v>
      </c>
      <c r="F40" s="16" t="s">
        <v>104</v>
      </c>
      <c r="G40" s="94">
        <v>171.84</v>
      </c>
      <c r="H40" s="137"/>
    </row>
    <row r="41" spans="1:13" x14ac:dyDescent="0.2">
      <c r="A41" s="15" t="s">
        <v>99</v>
      </c>
      <c r="B41" s="36" t="s">
        <v>64</v>
      </c>
      <c r="C41" s="16" t="s">
        <v>24</v>
      </c>
      <c r="D41" s="16" t="s">
        <v>25</v>
      </c>
      <c r="E41" s="16" t="s">
        <v>75</v>
      </c>
      <c r="F41" s="16" t="s">
        <v>58</v>
      </c>
      <c r="G41" s="94">
        <v>0</v>
      </c>
    </row>
    <row r="42" spans="1:13" x14ac:dyDescent="0.2">
      <c r="A42" s="15" t="s">
        <v>106</v>
      </c>
      <c r="B42" s="36" t="s">
        <v>64</v>
      </c>
      <c r="C42" s="16" t="s">
        <v>24</v>
      </c>
      <c r="D42" s="16" t="s">
        <v>25</v>
      </c>
      <c r="E42" s="16" t="s">
        <v>75</v>
      </c>
      <c r="F42" s="16" t="s">
        <v>105</v>
      </c>
      <c r="G42" s="94">
        <v>4.12</v>
      </c>
      <c r="H42" s="137"/>
    </row>
    <row r="43" spans="1:13" ht="45" x14ac:dyDescent="0.2">
      <c r="A43" s="76" t="s">
        <v>6</v>
      </c>
      <c r="B43" s="82" t="s">
        <v>64</v>
      </c>
      <c r="C43" s="77" t="s">
        <v>24</v>
      </c>
      <c r="D43" s="77" t="s">
        <v>25</v>
      </c>
      <c r="E43" s="77" t="s">
        <v>84</v>
      </c>
      <c r="F43" s="77" t="s">
        <v>38</v>
      </c>
      <c r="G43" s="95">
        <f>G44</f>
        <v>0.7</v>
      </c>
    </row>
    <row r="44" spans="1:13" ht="89.25" x14ac:dyDescent="0.2">
      <c r="A44" s="17" t="s">
        <v>134</v>
      </c>
      <c r="B44" s="34" t="s">
        <v>64</v>
      </c>
      <c r="C44" s="18" t="s">
        <v>24</v>
      </c>
      <c r="D44" s="18" t="s">
        <v>25</v>
      </c>
      <c r="E44" s="18" t="s">
        <v>85</v>
      </c>
      <c r="F44" s="18" t="s">
        <v>38</v>
      </c>
      <c r="G44" s="89">
        <f>G45</f>
        <v>0.7</v>
      </c>
    </row>
    <row r="45" spans="1:13" ht="25.5" x14ac:dyDescent="0.2">
      <c r="A45" s="15" t="s">
        <v>56</v>
      </c>
      <c r="B45" s="36" t="s">
        <v>64</v>
      </c>
      <c r="C45" s="16" t="s">
        <v>24</v>
      </c>
      <c r="D45" s="16" t="s">
        <v>25</v>
      </c>
      <c r="E45" s="16" t="s">
        <v>85</v>
      </c>
      <c r="F45" s="16" t="s">
        <v>57</v>
      </c>
      <c r="G45" s="94">
        <v>0.7</v>
      </c>
      <c r="H45" s="137"/>
    </row>
    <row r="46" spans="1:13" ht="18.75" customHeight="1" x14ac:dyDescent="0.2">
      <c r="A46" s="17" t="s">
        <v>108</v>
      </c>
      <c r="B46" s="34" t="s">
        <v>64</v>
      </c>
      <c r="C46" s="18" t="s">
        <v>24</v>
      </c>
      <c r="D46" s="18" t="s">
        <v>109</v>
      </c>
      <c r="E46" s="18" t="s">
        <v>71</v>
      </c>
      <c r="F46" s="18" t="s">
        <v>38</v>
      </c>
      <c r="G46" s="112">
        <f>G47</f>
        <v>685.68</v>
      </c>
    </row>
    <row r="47" spans="1:13" ht="25.5" x14ac:dyDescent="0.2">
      <c r="A47" s="17" t="s">
        <v>11</v>
      </c>
      <c r="B47" s="34" t="s">
        <v>64</v>
      </c>
      <c r="C47" s="18" t="s">
        <v>24</v>
      </c>
      <c r="D47" s="18" t="s">
        <v>109</v>
      </c>
      <c r="E47" s="18" t="s">
        <v>72</v>
      </c>
      <c r="F47" s="18" t="s">
        <v>38</v>
      </c>
      <c r="G47" s="112">
        <f>G50</f>
        <v>685.68</v>
      </c>
    </row>
    <row r="48" spans="1:13" x14ac:dyDescent="0.2">
      <c r="A48" s="17" t="s">
        <v>147</v>
      </c>
      <c r="B48" s="34" t="s">
        <v>64</v>
      </c>
      <c r="C48" s="18" t="s">
        <v>24</v>
      </c>
      <c r="D48" s="18" t="s">
        <v>109</v>
      </c>
      <c r="E48" s="18" t="s">
        <v>110</v>
      </c>
      <c r="F48" s="18" t="s">
        <v>38</v>
      </c>
      <c r="G48" s="112">
        <f>G49</f>
        <v>685.68</v>
      </c>
    </row>
    <row r="49" spans="1:8" x14ac:dyDescent="0.2">
      <c r="A49" s="17" t="s">
        <v>148</v>
      </c>
      <c r="B49" s="34" t="s">
        <v>64</v>
      </c>
      <c r="C49" s="18" t="s">
        <v>24</v>
      </c>
      <c r="D49" s="18" t="s">
        <v>109</v>
      </c>
      <c r="E49" s="18" t="s">
        <v>110</v>
      </c>
      <c r="F49" s="18" t="s">
        <v>149</v>
      </c>
      <c r="G49" s="112">
        <f>G50</f>
        <v>685.68</v>
      </c>
    </row>
    <row r="50" spans="1:8" x14ac:dyDescent="0.2">
      <c r="A50" s="15" t="s">
        <v>150</v>
      </c>
      <c r="B50" s="36" t="s">
        <v>64</v>
      </c>
      <c r="C50" s="16" t="s">
        <v>24</v>
      </c>
      <c r="D50" s="16" t="s">
        <v>109</v>
      </c>
      <c r="E50" s="16" t="s">
        <v>110</v>
      </c>
      <c r="F50" s="16" t="s">
        <v>127</v>
      </c>
      <c r="G50" s="94">
        <v>685.68</v>
      </c>
      <c r="H50" s="137"/>
    </row>
    <row r="51" spans="1:8" ht="14.25" x14ac:dyDescent="0.2">
      <c r="A51" s="20" t="s">
        <v>42</v>
      </c>
      <c r="B51" s="37" t="s">
        <v>64</v>
      </c>
      <c r="C51" s="21" t="s">
        <v>24</v>
      </c>
      <c r="D51" s="21" t="s">
        <v>30</v>
      </c>
      <c r="E51" s="21" t="s">
        <v>71</v>
      </c>
      <c r="F51" s="21" t="s">
        <v>38</v>
      </c>
      <c r="G51" s="86">
        <f>G53</f>
        <v>59.59</v>
      </c>
    </row>
    <row r="52" spans="1:8" ht="30" x14ac:dyDescent="0.2">
      <c r="A52" s="50" t="s">
        <v>11</v>
      </c>
      <c r="B52" s="53" t="s">
        <v>64</v>
      </c>
      <c r="C52" s="31" t="s">
        <v>24</v>
      </c>
      <c r="D52" s="31" t="s">
        <v>30</v>
      </c>
      <c r="E52" s="31" t="s">
        <v>72</v>
      </c>
      <c r="F52" s="31" t="s">
        <v>38</v>
      </c>
      <c r="G52" s="87">
        <f>G53</f>
        <v>59.59</v>
      </c>
    </row>
    <row r="53" spans="1:8" ht="45" x14ac:dyDescent="0.2">
      <c r="A53" s="54" t="s">
        <v>3</v>
      </c>
      <c r="B53" s="56" t="s">
        <v>64</v>
      </c>
      <c r="C53" s="55" t="s">
        <v>24</v>
      </c>
      <c r="D53" s="55" t="s">
        <v>30</v>
      </c>
      <c r="E53" s="55" t="s">
        <v>73</v>
      </c>
      <c r="F53" s="55" t="s">
        <v>38</v>
      </c>
      <c r="G53" s="88">
        <f>G55</f>
        <v>59.59</v>
      </c>
    </row>
    <row r="54" spans="1:8" ht="25.5" x14ac:dyDescent="0.2">
      <c r="A54" s="17" t="s">
        <v>4</v>
      </c>
      <c r="B54" s="34" t="s">
        <v>64</v>
      </c>
      <c r="C54" s="18" t="s">
        <v>24</v>
      </c>
      <c r="D54" s="18" t="s">
        <v>30</v>
      </c>
      <c r="E54" s="18" t="s">
        <v>74</v>
      </c>
      <c r="F54" s="18" t="s">
        <v>38</v>
      </c>
      <c r="G54" s="65">
        <f>G55</f>
        <v>59.59</v>
      </c>
    </row>
    <row r="55" spans="1:8" s="44" customFormat="1" ht="27" x14ac:dyDescent="0.2">
      <c r="A55" s="14" t="s">
        <v>2</v>
      </c>
      <c r="B55" s="60" t="s">
        <v>64</v>
      </c>
      <c r="C55" s="19" t="s">
        <v>24</v>
      </c>
      <c r="D55" s="19" t="s">
        <v>30</v>
      </c>
      <c r="E55" s="19" t="s">
        <v>76</v>
      </c>
      <c r="F55" s="19" t="s">
        <v>38</v>
      </c>
      <c r="G55" s="92">
        <f>G56</f>
        <v>59.59</v>
      </c>
    </row>
    <row r="56" spans="1:8" x14ac:dyDescent="0.2">
      <c r="A56" s="15" t="s">
        <v>60</v>
      </c>
      <c r="B56" s="36" t="s">
        <v>64</v>
      </c>
      <c r="C56" s="16" t="s">
        <v>24</v>
      </c>
      <c r="D56" s="16" t="s">
        <v>30</v>
      </c>
      <c r="E56" s="16" t="s">
        <v>76</v>
      </c>
      <c r="F56" s="16" t="s">
        <v>59</v>
      </c>
      <c r="G56" s="94">
        <v>59.59</v>
      </c>
      <c r="H56" s="137"/>
    </row>
    <row r="57" spans="1:8" ht="15.75" x14ac:dyDescent="0.2">
      <c r="A57" s="10" t="s">
        <v>49</v>
      </c>
      <c r="B57" s="49" t="s">
        <v>64</v>
      </c>
      <c r="C57" s="26" t="s">
        <v>40</v>
      </c>
      <c r="D57" s="26" t="s">
        <v>37</v>
      </c>
      <c r="E57" s="26" t="s">
        <v>71</v>
      </c>
      <c r="F57" s="26" t="s">
        <v>38</v>
      </c>
      <c r="G57" s="96">
        <f>G58</f>
        <v>137.30000000000001</v>
      </c>
    </row>
    <row r="58" spans="1:8" ht="28.5" x14ac:dyDescent="0.2">
      <c r="A58" s="20" t="s">
        <v>47</v>
      </c>
      <c r="B58" s="37" t="s">
        <v>64</v>
      </c>
      <c r="C58" s="21" t="s">
        <v>40</v>
      </c>
      <c r="D58" s="21" t="s">
        <v>43</v>
      </c>
      <c r="E58" s="21" t="s">
        <v>71</v>
      </c>
      <c r="F58" s="21" t="s">
        <v>38</v>
      </c>
      <c r="G58" s="97">
        <f>G59</f>
        <v>137.30000000000001</v>
      </c>
    </row>
    <row r="59" spans="1:8" ht="30" x14ac:dyDescent="0.2">
      <c r="A59" s="50" t="s">
        <v>11</v>
      </c>
      <c r="B59" s="53" t="s">
        <v>64</v>
      </c>
      <c r="C59" s="31" t="s">
        <v>40</v>
      </c>
      <c r="D59" s="31" t="s">
        <v>43</v>
      </c>
      <c r="E59" s="31" t="s">
        <v>72</v>
      </c>
      <c r="F59" s="31" t="s">
        <v>38</v>
      </c>
      <c r="G59" s="98">
        <f>G60</f>
        <v>137.30000000000001</v>
      </c>
    </row>
    <row r="60" spans="1:8" ht="45" x14ac:dyDescent="0.2">
      <c r="A60" s="54" t="s">
        <v>5</v>
      </c>
      <c r="B60" s="56" t="s">
        <v>64</v>
      </c>
      <c r="C60" s="55" t="s">
        <v>40</v>
      </c>
      <c r="D60" s="55" t="s">
        <v>43</v>
      </c>
      <c r="E60" s="55" t="s">
        <v>77</v>
      </c>
      <c r="F60" s="55" t="s">
        <v>38</v>
      </c>
      <c r="G60" s="99">
        <f>G61</f>
        <v>137.30000000000001</v>
      </c>
    </row>
    <row r="61" spans="1:8" x14ac:dyDescent="0.2">
      <c r="A61" s="17" t="s">
        <v>102</v>
      </c>
      <c r="B61" s="34" t="s">
        <v>64</v>
      </c>
      <c r="C61" s="18" t="s">
        <v>40</v>
      </c>
      <c r="D61" s="18" t="s">
        <v>43</v>
      </c>
      <c r="E61" s="18" t="s">
        <v>101</v>
      </c>
      <c r="F61" s="18" t="s">
        <v>38</v>
      </c>
      <c r="G61" s="93">
        <f>G62</f>
        <v>137.30000000000001</v>
      </c>
    </row>
    <row r="62" spans="1:8" ht="40.5" x14ac:dyDescent="0.2">
      <c r="A62" s="14" t="s">
        <v>48</v>
      </c>
      <c r="B62" s="60" t="s">
        <v>64</v>
      </c>
      <c r="C62" s="19" t="s">
        <v>40</v>
      </c>
      <c r="D62" s="19" t="s">
        <v>43</v>
      </c>
      <c r="E62" s="19" t="s">
        <v>78</v>
      </c>
      <c r="F62" s="19" t="s">
        <v>38</v>
      </c>
      <c r="G62" s="90">
        <f>SUM(G63:G65)</f>
        <v>137.30000000000001</v>
      </c>
    </row>
    <row r="63" spans="1:8" ht="25.5" x14ac:dyDescent="0.2">
      <c r="A63" s="15" t="s">
        <v>95</v>
      </c>
      <c r="B63" s="36" t="s">
        <v>64</v>
      </c>
      <c r="C63" s="16" t="s">
        <v>40</v>
      </c>
      <c r="D63" s="16" t="s">
        <v>43</v>
      </c>
      <c r="E63" s="16" t="s">
        <v>78</v>
      </c>
      <c r="F63" s="16" t="s">
        <v>53</v>
      </c>
      <c r="G63" s="94">
        <v>105.45</v>
      </c>
      <c r="H63" s="137"/>
    </row>
    <row r="64" spans="1:8" ht="42" customHeight="1" x14ac:dyDescent="0.2">
      <c r="A64" s="15" t="s">
        <v>103</v>
      </c>
      <c r="B64" s="36" t="s">
        <v>64</v>
      </c>
      <c r="C64" s="16" t="s">
        <v>40</v>
      </c>
      <c r="D64" s="16" t="s">
        <v>43</v>
      </c>
      <c r="E64" s="16" t="s">
        <v>78</v>
      </c>
      <c r="F64" s="16" t="s">
        <v>93</v>
      </c>
      <c r="G64" s="94">
        <v>31.85</v>
      </c>
      <c r="H64" s="137"/>
    </row>
    <row r="65" spans="1:8" ht="13.5" customHeight="1" x14ac:dyDescent="0.2">
      <c r="A65" s="15" t="s">
        <v>151</v>
      </c>
      <c r="B65" s="36" t="s">
        <v>64</v>
      </c>
      <c r="C65" s="16" t="s">
        <v>40</v>
      </c>
      <c r="D65" s="16" t="s">
        <v>43</v>
      </c>
      <c r="E65" s="16" t="s">
        <v>78</v>
      </c>
      <c r="F65" s="16" t="s">
        <v>57</v>
      </c>
      <c r="G65" s="94">
        <v>0</v>
      </c>
    </row>
    <row r="66" spans="1:8" ht="30" customHeight="1" x14ac:dyDescent="0.2">
      <c r="A66" s="27" t="s">
        <v>122</v>
      </c>
      <c r="B66" s="114" t="s">
        <v>64</v>
      </c>
      <c r="C66" s="114" t="s">
        <v>43</v>
      </c>
      <c r="D66" s="114" t="s">
        <v>37</v>
      </c>
      <c r="E66" s="114" t="s">
        <v>71</v>
      </c>
      <c r="F66" s="114" t="s">
        <v>38</v>
      </c>
      <c r="G66" s="139">
        <f>G69+G74+G72</f>
        <v>106.87</v>
      </c>
    </row>
    <row r="67" spans="1:8" ht="17.25" customHeight="1" x14ac:dyDescent="0.2">
      <c r="A67" s="27" t="s">
        <v>123</v>
      </c>
      <c r="B67" s="114" t="s">
        <v>64</v>
      </c>
      <c r="C67" s="114" t="s">
        <v>43</v>
      </c>
      <c r="D67" s="114" t="s">
        <v>116</v>
      </c>
      <c r="E67" s="114" t="s">
        <v>71</v>
      </c>
      <c r="F67" s="114" t="s">
        <v>38</v>
      </c>
      <c r="G67" s="139">
        <f>G70+G72</f>
        <v>91.87</v>
      </c>
    </row>
    <row r="68" spans="1:8" ht="42" customHeight="1" x14ac:dyDescent="0.2">
      <c r="A68" s="140" t="s">
        <v>152</v>
      </c>
      <c r="B68" s="141" t="s">
        <v>64</v>
      </c>
      <c r="C68" s="141" t="s">
        <v>43</v>
      </c>
      <c r="D68" s="141" t="s">
        <v>116</v>
      </c>
      <c r="E68" s="141" t="s">
        <v>117</v>
      </c>
      <c r="F68" s="141" t="s">
        <v>38</v>
      </c>
      <c r="G68" s="142">
        <f>G69</f>
        <v>89.56</v>
      </c>
    </row>
    <row r="69" spans="1:8" ht="33" customHeight="1" x14ac:dyDescent="0.2">
      <c r="A69" s="117" t="s">
        <v>114</v>
      </c>
      <c r="B69" s="143" t="s">
        <v>64</v>
      </c>
      <c r="C69" s="143" t="s">
        <v>43</v>
      </c>
      <c r="D69" s="143" t="s">
        <v>116</v>
      </c>
      <c r="E69" s="143" t="s">
        <v>118</v>
      </c>
      <c r="F69" s="143" t="s">
        <v>38</v>
      </c>
      <c r="G69" s="144">
        <f>G70</f>
        <v>89.56</v>
      </c>
    </row>
    <row r="70" spans="1:8" ht="24.75" customHeight="1" x14ac:dyDescent="0.2">
      <c r="A70" s="118" t="s">
        <v>119</v>
      </c>
      <c r="B70" s="116" t="s">
        <v>64</v>
      </c>
      <c r="C70" s="116" t="s">
        <v>43</v>
      </c>
      <c r="D70" s="116" t="s">
        <v>116</v>
      </c>
      <c r="E70" s="116" t="s">
        <v>115</v>
      </c>
      <c r="F70" s="116" t="s">
        <v>38</v>
      </c>
      <c r="G70" s="94">
        <f>G71</f>
        <v>89.56</v>
      </c>
    </row>
    <row r="71" spans="1:8" ht="29.25" customHeight="1" x14ac:dyDescent="0.2">
      <c r="A71" s="115" t="s">
        <v>56</v>
      </c>
      <c r="B71" s="116" t="s">
        <v>64</v>
      </c>
      <c r="C71" s="116" t="s">
        <v>43</v>
      </c>
      <c r="D71" s="116" t="s">
        <v>116</v>
      </c>
      <c r="E71" s="116" t="s">
        <v>115</v>
      </c>
      <c r="F71" s="116" t="s">
        <v>57</v>
      </c>
      <c r="G71" s="94">
        <v>89.56</v>
      </c>
    </row>
    <row r="72" spans="1:8" ht="29.25" customHeight="1" x14ac:dyDescent="0.2">
      <c r="A72" s="145" t="s">
        <v>133</v>
      </c>
      <c r="B72" s="146">
        <v>727</v>
      </c>
      <c r="C72" s="147" t="s">
        <v>43</v>
      </c>
      <c r="D72" s="146">
        <v>10</v>
      </c>
      <c r="E72" s="146">
        <v>9110060001</v>
      </c>
      <c r="F72" s="147" t="s">
        <v>38</v>
      </c>
      <c r="G72" s="112">
        <f>G73</f>
        <v>2.31</v>
      </c>
    </row>
    <row r="73" spans="1:8" ht="29.25" customHeight="1" x14ac:dyDescent="0.2">
      <c r="A73" s="148" t="s">
        <v>56</v>
      </c>
      <c r="B73" s="116">
        <v>727</v>
      </c>
      <c r="C73" s="149" t="s">
        <v>43</v>
      </c>
      <c r="D73" s="116">
        <v>10</v>
      </c>
      <c r="E73" s="116">
        <v>9110060001</v>
      </c>
      <c r="F73" s="116">
        <v>244</v>
      </c>
      <c r="G73" s="94">
        <v>2.31</v>
      </c>
    </row>
    <row r="74" spans="1:8" ht="29.25" customHeight="1" x14ac:dyDescent="0.2">
      <c r="A74" s="145" t="s">
        <v>133</v>
      </c>
      <c r="B74" s="146">
        <v>727</v>
      </c>
      <c r="C74" s="147" t="s">
        <v>43</v>
      </c>
      <c r="D74" s="146">
        <v>14</v>
      </c>
      <c r="E74" s="146" t="s">
        <v>75</v>
      </c>
      <c r="F74" s="147" t="s">
        <v>38</v>
      </c>
      <c r="G74" s="112">
        <f>G75</f>
        <v>15</v>
      </c>
    </row>
    <row r="75" spans="1:8" ht="29.25" customHeight="1" x14ac:dyDescent="0.2">
      <c r="A75" s="148" t="s">
        <v>56</v>
      </c>
      <c r="B75" s="116">
        <v>727</v>
      </c>
      <c r="C75" s="149" t="s">
        <v>43</v>
      </c>
      <c r="D75" s="116">
        <v>14</v>
      </c>
      <c r="E75" s="116" t="s">
        <v>75</v>
      </c>
      <c r="F75" s="116">
        <v>244</v>
      </c>
      <c r="G75" s="94">
        <v>15</v>
      </c>
    </row>
    <row r="76" spans="1:8" ht="15.75" x14ac:dyDescent="0.2">
      <c r="A76" s="45" t="s">
        <v>13</v>
      </c>
      <c r="B76" s="49" t="s">
        <v>64</v>
      </c>
      <c r="C76" s="46" t="s">
        <v>25</v>
      </c>
      <c r="D76" s="46" t="s">
        <v>37</v>
      </c>
      <c r="E76" s="26" t="s">
        <v>71</v>
      </c>
      <c r="F76" s="46" t="s">
        <v>38</v>
      </c>
      <c r="G76" s="100">
        <f>G77+G81</f>
        <v>3203.29</v>
      </c>
    </row>
    <row r="77" spans="1:8" ht="17.25" customHeight="1" x14ac:dyDescent="0.2">
      <c r="A77" s="29" t="s">
        <v>130</v>
      </c>
      <c r="B77" s="37" t="s">
        <v>64</v>
      </c>
      <c r="C77" s="21" t="s">
        <v>25</v>
      </c>
      <c r="D77" s="21" t="s">
        <v>16</v>
      </c>
      <c r="E77" s="21" t="s">
        <v>80</v>
      </c>
      <c r="F77" s="28" t="s">
        <v>38</v>
      </c>
      <c r="G77" s="86">
        <f t="shared" ref="G77:G79" si="0">G78</f>
        <v>1922.98</v>
      </c>
    </row>
    <row r="78" spans="1:8" ht="45" x14ac:dyDescent="0.2">
      <c r="A78" s="51" t="s">
        <v>114</v>
      </c>
      <c r="B78" s="53" t="s">
        <v>64</v>
      </c>
      <c r="C78" s="52" t="s">
        <v>25</v>
      </c>
      <c r="D78" s="52" t="s">
        <v>16</v>
      </c>
      <c r="E78" s="31" t="s">
        <v>81</v>
      </c>
      <c r="F78" s="52" t="s">
        <v>38</v>
      </c>
      <c r="G78" s="101">
        <f>G79</f>
        <v>1922.98</v>
      </c>
    </row>
    <row r="79" spans="1:8" ht="13.5" x14ac:dyDescent="0.2">
      <c r="A79" s="14" t="s">
        <v>131</v>
      </c>
      <c r="B79" s="60" t="s">
        <v>64</v>
      </c>
      <c r="C79" s="24" t="s">
        <v>25</v>
      </c>
      <c r="D79" s="24" t="s">
        <v>16</v>
      </c>
      <c r="E79" s="19" t="s">
        <v>82</v>
      </c>
      <c r="F79" s="24" t="s">
        <v>38</v>
      </c>
      <c r="G79" s="90">
        <f t="shared" si="0"/>
        <v>1922.98</v>
      </c>
    </row>
    <row r="80" spans="1:8" ht="27" customHeight="1" x14ac:dyDescent="0.2">
      <c r="A80" s="15" t="s">
        <v>56</v>
      </c>
      <c r="B80" s="36" t="s">
        <v>64</v>
      </c>
      <c r="C80" s="16" t="s">
        <v>25</v>
      </c>
      <c r="D80" s="16" t="s">
        <v>16</v>
      </c>
      <c r="E80" s="16" t="s">
        <v>82</v>
      </c>
      <c r="F80" s="16" t="s">
        <v>57</v>
      </c>
      <c r="G80" s="94">
        <v>1922.98</v>
      </c>
      <c r="H80" s="137"/>
    </row>
    <row r="81" spans="1:7" ht="36.75" customHeight="1" x14ac:dyDescent="0.2">
      <c r="A81" s="29" t="s">
        <v>12</v>
      </c>
      <c r="B81" s="37" t="s">
        <v>64</v>
      </c>
      <c r="C81" s="21" t="s">
        <v>25</v>
      </c>
      <c r="D81" s="21" t="s">
        <v>41</v>
      </c>
      <c r="E81" s="21" t="s">
        <v>71</v>
      </c>
      <c r="F81" s="28" t="s">
        <v>38</v>
      </c>
      <c r="G81" s="86">
        <f>G82</f>
        <v>1280.31</v>
      </c>
    </row>
    <row r="82" spans="1:7" ht="47.25" customHeight="1" x14ac:dyDescent="0.2">
      <c r="A82" s="20" t="s">
        <v>11</v>
      </c>
      <c r="B82" s="37" t="s">
        <v>64</v>
      </c>
      <c r="C82" s="21" t="s">
        <v>25</v>
      </c>
      <c r="D82" s="21" t="s">
        <v>41</v>
      </c>
      <c r="E82" s="21" t="s">
        <v>72</v>
      </c>
      <c r="F82" s="21" t="s">
        <v>38</v>
      </c>
      <c r="G82" s="97">
        <f>G83</f>
        <v>1280.31</v>
      </c>
    </row>
    <row r="83" spans="1:7" ht="33" customHeight="1" x14ac:dyDescent="0.2">
      <c r="A83" s="17" t="s">
        <v>3</v>
      </c>
      <c r="B83" s="34" t="s">
        <v>64</v>
      </c>
      <c r="C83" s="18" t="s">
        <v>25</v>
      </c>
      <c r="D83" s="18" t="s">
        <v>41</v>
      </c>
      <c r="E83" s="18" t="s">
        <v>73</v>
      </c>
      <c r="F83" s="18" t="s">
        <v>38</v>
      </c>
      <c r="G83" s="93">
        <f>G84</f>
        <v>1280.31</v>
      </c>
    </row>
    <row r="84" spans="1:7" ht="34.5" customHeight="1" x14ac:dyDescent="0.2">
      <c r="A84" s="14" t="s">
        <v>153</v>
      </c>
      <c r="B84" s="34" t="s">
        <v>64</v>
      </c>
      <c r="C84" s="19" t="s">
        <v>25</v>
      </c>
      <c r="D84" s="19" t="s">
        <v>41</v>
      </c>
      <c r="E84" s="19" t="s">
        <v>83</v>
      </c>
      <c r="F84" s="24" t="s">
        <v>38</v>
      </c>
      <c r="G84" s="90">
        <f>G85</f>
        <v>1280.31</v>
      </c>
    </row>
    <row r="85" spans="1:7" ht="36" customHeight="1" x14ac:dyDescent="0.2">
      <c r="A85" s="15" t="s">
        <v>56</v>
      </c>
      <c r="B85" s="60" t="s">
        <v>64</v>
      </c>
      <c r="C85" s="16" t="s">
        <v>25</v>
      </c>
      <c r="D85" s="16" t="s">
        <v>41</v>
      </c>
      <c r="E85" s="16" t="s">
        <v>83</v>
      </c>
      <c r="F85" s="25" t="s">
        <v>57</v>
      </c>
      <c r="G85" s="94">
        <v>1280.31</v>
      </c>
    </row>
    <row r="86" spans="1:7" ht="30.75" customHeight="1" x14ac:dyDescent="0.2">
      <c r="A86" s="47" t="s">
        <v>26</v>
      </c>
      <c r="B86" s="49" t="s">
        <v>64</v>
      </c>
      <c r="C86" s="46" t="s">
        <v>27</v>
      </c>
      <c r="D86" s="46" t="s">
        <v>37</v>
      </c>
      <c r="E86" s="26" t="s">
        <v>71</v>
      </c>
      <c r="F86" s="46" t="s">
        <v>38</v>
      </c>
      <c r="G86" s="102">
        <f>G94+G87</f>
        <v>2627.34</v>
      </c>
    </row>
    <row r="87" spans="1:7" ht="24.75" customHeight="1" x14ac:dyDescent="0.2">
      <c r="A87" s="27" t="s">
        <v>44</v>
      </c>
      <c r="B87" s="37" t="s">
        <v>64</v>
      </c>
      <c r="C87" s="28" t="s">
        <v>27</v>
      </c>
      <c r="D87" s="28" t="s">
        <v>24</v>
      </c>
      <c r="E87" s="21" t="s">
        <v>71</v>
      </c>
      <c r="F87" s="28" t="s">
        <v>38</v>
      </c>
      <c r="G87" s="103">
        <f>G88</f>
        <v>48.73</v>
      </c>
    </row>
    <row r="88" spans="1:7" ht="33" customHeight="1" x14ac:dyDescent="0.2">
      <c r="A88" s="51" t="s">
        <v>11</v>
      </c>
      <c r="B88" s="53" t="s">
        <v>64</v>
      </c>
      <c r="C88" s="52" t="s">
        <v>27</v>
      </c>
      <c r="D88" s="52" t="s">
        <v>24</v>
      </c>
      <c r="E88" s="31" t="s">
        <v>72</v>
      </c>
      <c r="F88" s="52" t="s">
        <v>38</v>
      </c>
      <c r="G88" s="101">
        <f>G89</f>
        <v>48.73</v>
      </c>
    </row>
    <row r="89" spans="1:7" ht="43.5" customHeight="1" x14ac:dyDescent="0.2">
      <c r="A89" s="51" t="s">
        <v>3</v>
      </c>
      <c r="B89" s="53" t="s">
        <v>64</v>
      </c>
      <c r="C89" s="52" t="s">
        <v>27</v>
      </c>
      <c r="D89" s="52" t="s">
        <v>24</v>
      </c>
      <c r="E89" s="31" t="s">
        <v>73</v>
      </c>
      <c r="F89" s="52" t="s">
        <v>38</v>
      </c>
      <c r="G89" s="101">
        <f>G90+G92+G93</f>
        <v>48.73</v>
      </c>
    </row>
    <row r="90" spans="1:7" ht="29.25" customHeight="1" x14ac:dyDescent="0.2">
      <c r="A90" s="51" t="s">
        <v>153</v>
      </c>
      <c r="B90" s="53" t="s">
        <v>64</v>
      </c>
      <c r="C90" s="52" t="s">
        <v>27</v>
      </c>
      <c r="D90" s="52" t="s">
        <v>24</v>
      </c>
      <c r="E90" s="31" t="s">
        <v>83</v>
      </c>
      <c r="F90" s="52" t="s">
        <v>38</v>
      </c>
      <c r="G90" s="101">
        <f>G91</f>
        <v>48.73</v>
      </c>
    </row>
    <row r="91" spans="1:7" ht="30" customHeight="1" x14ac:dyDescent="0.2">
      <c r="A91" s="15" t="s">
        <v>56</v>
      </c>
      <c r="B91" s="36" t="s">
        <v>64</v>
      </c>
      <c r="C91" s="16" t="s">
        <v>27</v>
      </c>
      <c r="D91" s="16" t="s">
        <v>24</v>
      </c>
      <c r="E91" s="16" t="s">
        <v>83</v>
      </c>
      <c r="F91" s="16" t="s">
        <v>57</v>
      </c>
      <c r="G91" s="91">
        <v>48.73</v>
      </c>
    </row>
    <row r="92" spans="1:7" ht="20.25" hidden="1" customHeight="1" x14ac:dyDescent="0.2">
      <c r="A92" s="15" t="s">
        <v>129</v>
      </c>
      <c r="B92" s="36" t="s">
        <v>64</v>
      </c>
      <c r="C92" s="16" t="s">
        <v>27</v>
      </c>
      <c r="D92" s="16" t="s">
        <v>24</v>
      </c>
      <c r="E92" s="16" t="s">
        <v>75</v>
      </c>
      <c r="F92" s="16" t="s">
        <v>128</v>
      </c>
      <c r="G92" s="91">
        <v>0</v>
      </c>
    </row>
    <row r="93" spans="1:7" ht="30.75" hidden="1" customHeight="1" x14ac:dyDescent="0.2">
      <c r="A93" s="15" t="s">
        <v>106</v>
      </c>
      <c r="B93" s="36" t="s">
        <v>64</v>
      </c>
      <c r="C93" s="16" t="s">
        <v>27</v>
      </c>
      <c r="D93" s="16" t="s">
        <v>24</v>
      </c>
      <c r="E93" s="16" t="s">
        <v>75</v>
      </c>
      <c r="F93" s="16" t="s">
        <v>105</v>
      </c>
      <c r="G93" s="91">
        <v>0</v>
      </c>
    </row>
    <row r="94" spans="1:7" ht="21" customHeight="1" x14ac:dyDescent="0.2">
      <c r="A94" s="30" t="s">
        <v>50</v>
      </c>
      <c r="B94" s="37" t="s">
        <v>64</v>
      </c>
      <c r="C94" s="21" t="s">
        <v>27</v>
      </c>
      <c r="D94" s="21" t="s">
        <v>43</v>
      </c>
      <c r="E94" s="21" t="s">
        <v>71</v>
      </c>
      <c r="F94" s="28" t="s">
        <v>38</v>
      </c>
      <c r="G94" s="64">
        <f>G100+G95</f>
        <v>2578.61</v>
      </c>
    </row>
    <row r="95" spans="1:7" ht="27" x14ac:dyDescent="0.2">
      <c r="A95" s="14" t="s">
        <v>11</v>
      </c>
      <c r="B95" s="34" t="s">
        <v>64</v>
      </c>
      <c r="C95" s="18" t="s">
        <v>27</v>
      </c>
      <c r="D95" s="18" t="s">
        <v>43</v>
      </c>
      <c r="E95" s="18" t="s">
        <v>124</v>
      </c>
      <c r="F95" s="23" t="s">
        <v>38</v>
      </c>
      <c r="G95" s="112">
        <f>G98+G96</f>
        <v>1613.94</v>
      </c>
    </row>
    <row r="96" spans="1:7" ht="25.5" x14ac:dyDescent="0.2">
      <c r="A96" s="150" t="s">
        <v>135</v>
      </c>
      <c r="B96" s="36" t="s">
        <v>64</v>
      </c>
      <c r="C96" s="16" t="s">
        <v>27</v>
      </c>
      <c r="D96" s="16" t="s">
        <v>43</v>
      </c>
      <c r="E96" s="16" t="s">
        <v>154</v>
      </c>
      <c r="F96" s="25" t="s">
        <v>38</v>
      </c>
      <c r="G96" s="94">
        <f>G97</f>
        <v>1439.1</v>
      </c>
    </row>
    <row r="97" spans="1:8" ht="38.25" x14ac:dyDescent="0.2">
      <c r="A97" s="150" t="s">
        <v>56</v>
      </c>
      <c r="B97" s="36" t="s">
        <v>64</v>
      </c>
      <c r="C97" s="16" t="s">
        <v>27</v>
      </c>
      <c r="D97" s="16" t="s">
        <v>43</v>
      </c>
      <c r="E97" s="16" t="s">
        <v>154</v>
      </c>
      <c r="F97" s="25" t="s">
        <v>57</v>
      </c>
      <c r="G97" s="94">
        <v>1439.1</v>
      </c>
    </row>
    <row r="98" spans="1:8" ht="20.25" customHeight="1" x14ac:dyDescent="0.2">
      <c r="A98" s="15" t="s">
        <v>125</v>
      </c>
      <c r="B98" s="36" t="s">
        <v>64</v>
      </c>
      <c r="C98" s="16" t="s">
        <v>27</v>
      </c>
      <c r="D98" s="16" t="s">
        <v>43</v>
      </c>
      <c r="E98" s="16" t="s">
        <v>126</v>
      </c>
      <c r="F98" s="25" t="s">
        <v>38</v>
      </c>
      <c r="G98" s="94">
        <f>G99</f>
        <v>174.84</v>
      </c>
    </row>
    <row r="99" spans="1:8" ht="25.5" x14ac:dyDescent="0.2">
      <c r="A99" s="15" t="s">
        <v>56</v>
      </c>
      <c r="B99" s="36" t="s">
        <v>64</v>
      </c>
      <c r="C99" s="16" t="s">
        <v>27</v>
      </c>
      <c r="D99" s="16" t="s">
        <v>43</v>
      </c>
      <c r="E99" s="16" t="s">
        <v>126</v>
      </c>
      <c r="F99" s="25" t="s">
        <v>57</v>
      </c>
      <c r="G99" s="94">
        <v>174.84</v>
      </c>
      <c r="H99" s="137"/>
    </row>
    <row r="100" spans="1:8" ht="30" x14ac:dyDescent="0.2">
      <c r="A100" s="50" t="s">
        <v>11</v>
      </c>
      <c r="B100" s="53" t="s">
        <v>64</v>
      </c>
      <c r="C100" s="31" t="s">
        <v>27</v>
      </c>
      <c r="D100" s="31" t="s">
        <v>43</v>
      </c>
      <c r="E100" s="31" t="s">
        <v>72</v>
      </c>
      <c r="F100" s="31" t="s">
        <v>38</v>
      </c>
      <c r="G100" s="98">
        <f>G101</f>
        <v>964.67</v>
      </c>
    </row>
    <row r="101" spans="1:8" ht="45" x14ac:dyDescent="0.2">
      <c r="A101" s="54" t="s">
        <v>3</v>
      </c>
      <c r="B101" s="56" t="s">
        <v>64</v>
      </c>
      <c r="C101" s="55" t="s">
        <v>27</v>
      </c>
      <c r="D101" s="55" t="s">
        <v>43</v>
      </c>
      <c r="E101" s="55" t="s">
        <v>73</v>
      </c>
      <c r="F101" s="55" t="s">
        <v>38</v>
      </c>
      <c r="G101" s="99">
        <f>G102</f>
        <v>964.67</v>
      </c>
    </row>
    <row r="102" spans="1:8" ht="25.5" x14ac:dyDescent="0.2">
      <c r="A102" s="17" t="s">
        <v>4</v>
      </c>
      <c r="B102" s="34" t="s">
        <v>64</v>
      </c>
      <c r="C102" s="18" t="s">
        <v>27</v>
      </c>
      <c r="D102" s="21" t="s">
        <v>43</v>
      </c>
      <c r="E102" s="18" t="s">
        <v>74</v>
      </c>
      <c r="F102" s="18" t="s">
        <v>38</v>
      </c>
      <c r="G102" s="93">
        <f>G103+G108</f>
        <v>964.67</v>
      </c>
    </row>
    <row r="103" spans="1:8" ht="15" x14ac:dyDescent="0.2">
      <c r="A103" s="14" t="s">
        <v>51</v>
      </c>
      <c r="B103" s="60" t="s">
        <v>64</v>
      </c>
      <c r="C103" s="19" t="s">
        <v>27</v>
      </c>
      <c r="D103" s="31" t="s">
        <v>43</v>
      </c>
      <c r="E103" s="19" t="s">
        <v>86</v>
      </c>
      <c r="F103" s="19" t="s">
        <v>38</v>
      </c>
      <c r="G103" s="90">
        <f>G104+G106+G107</f>
        <v>702.76</v>
      </c>
    </row>
    <row r="104" spans="1:8" ht="25.5" x14ac:dyDescent="0.2">
      <c r="A104" s="15" t="s">
        <v>56</v>
      </c>
      <c r="B104" s="36" t="s">
        <v>64</v>
      </c>
      <c r="C104" s="16" t="s">
        <v>27</v>
      </c>
      <c r="D104" s="32" t="s">
        <v>43</v>
      </c>
      <c r="E104" s="16" t="s">
        <v>86</v>
      </c>
      <c r="F104" s="16" t="s">
        <v>57</v>
      </c>
      <c r="G104" s="104">
        <v>302.43</v>
      </c>
      <c r="H104" s="137"/>
    </row>
    <row r="105" spans="1:8" ht="15" hidden="1" x14ac:dyDescent="0.2">
      <c r="A105" s="33" t="s">
        <v>52</v>
      </c>
      <c r="B105" s="34" t="s">
        <v>64</v>
      </c>
      <c r="C105" s="19" t="s">
        <v>27</v>
      </c>
      <c r="D105" s="31" t="s">
        <v>43</v>
      </c>
      <c r="E105" s="19" t="s">
        <v>91</v>
      </c>
      <c r="F105" s="19" t="s">
        <v>38</v>
      </c>
      <c r="G105" s="105">
        <f>G106</f>
        <v>400.33</v>
      </c>
    </row>
    <row r="106" spans="1:8" ht="20.25" customHeight="1" x14ac:dyDescent="0.2">
      <c r="A106" s="15" t="s">
        <v>129</v>
      </c>
      <c r="B106" s="36" t="s">
        <v>64</v>
      </c>
      <c r="C106" s="16" t="s">
        <v>27</v>
      </c>
      <c r="D106" s="32" t="s">
        <v>43</v>
      </c>
      <c r="E106" s="16" t="s">
        <v>86</v>
      </c>
      <c r="F106" s="16" t="s">
        <v>128</v>
      </c>
      <c r="G106" s="94">
        <v>400.33</v>
      </c>
    </row>
    <row r="107" spans="1:8" ht="20.25" customHeight="1" x14ac:dyDescent="0.2">
      <c r="A107" s="15" t="s">
        <v>106</v>
      </c>
      <c r="B107" s="36" t="s">
        <v>64</v>
      </c>
      <c r="C107" s="16" t="s">
        <v>27</v>
      </c>
      <c r="D107" s="32" t="s">
        <v>43</v>
      </c>
      <c r="E107" s="16" t="s">
        <v>86</v>
      </c>
      <c r="F107" s="16" t="s">
        <v>105</v>
      </c>
      <c r="G107" s="94">
        <v>0</v>
      </c>
    </row>
    <row r="108" spans="1:8" ht="30.75" customHeight="1" x14ac:dyDescent="0.2">
      <c r="A108" s="14" t="s">
        <v>132</v>
      </c>
      <c r="B108" s="60" t="s">
        <v>64</v>
      </c>
      <c r="C108" s="19" t="s">
        <v>27</v>
      </c>
      <c r="D108" s="31" t="s">
        <v>43</v>
      </c>
      <c r="E108" s="19" t="s">
        <v>87</v>
      </c>
      <c r="F108" s="19" t="s">
        <v>38</v>
      </c>
      <c r="G108" s="90">
        <f>G109</f>
        <v>261.91000000000003</v>
      </c>
    </row>
    <row r="109" spans="1:8" ht="25.5" x14ac:dyDescent="0.2">
      <c r="A109" s="15" t="s">
        <v>56</v>
      </c>
      <c r="B109" s="36" t="s">
        <v>64</v>
      </c>
      <c r="C109" s="16" t="s">
        <v>27</v>
      </c>
      <c r="D109" s="16" t="s">
        <v>43</v>
      </c>
      <c r="E109" s="16" t="s">
        <v>87</v>
      </c>
      <c r="F109" s="16" t="s">
        <v>57</v>
      </c>
      <c r="G109" s="94">
        <v>261.91000000000003</v>
      </c>
    </row>
    <row r="110" spans="1:8" ht="15.75" x14ac:dyDescent="0.2">
      <c r="A110" s="10" t="s">
        <v>141</v>
      </c>
      <c r="B110" s="26" t="s">
        <v>64</v>
      </c>
      <c r="C110" s="26" t="s">
        <v>109</v>
      </c>
      <c r="D110" s="26" t="s">
        <v>37</v>
      </c>
      <c r="E110" s="26" t="s">
        <v>71</v>
      </c>
      <c r="F110" s="26" t="s">
        <v>38</v>
      </c>
      <c r="G110" s="151">
        <f>G111</f>
        <v>21.9</v>
      </c>
    </row>
    <row r="111" spans="1:8" ht="36" customHeight="1" x14ac:dyDescent="0.2">
      <c r="A111" s="27" t="s">
        <v>142</v>
      </c>
      <c r="B111" s="27" t="s">
        <v>64</v>
      </c>
      <c r="C111" s="27" t="s">
        <v>109</v>
      </c>
      <c r="D111" s="27" t="s">
        <v>27</v>
      </c>
      <c r="E111" s="21" t="s">
        <v>71</v>
      </c>
      <c r="F111" s="21" t="s">
        <v>38</v>
      </c>
      <c r="G111" s="152">
        <f>G112</f>
        <v>21.9</v>
      </c>
    </row>
    <row r="112" spans="1:8" ht="30" customHeight="1" x14ac:dyDescent="0.2">
      <c r="A112" s="27" t="s">
        <v>133</v>
      </c>
      <c r="B112" s="27">
        <v>727</v>
      </c>
      <c r="C112" s="153" t="s">
        <v>109</v>
      </c>
      <c r="D112" s="153" t="s">
        <v>27</v>
      </c>
      <c r="E112" s="21" t="s">
        <v>75</v>
      </c>
      <c r="F112" s="21" t="s">
        <v>38</v>
      </c>
      <c r="G112" s="152">
        <f>G113</f>
        <v>21.9</v>
      </c>
    </row>
    <row r="113" spans="1:9" ht="25.5" x14ac:dyDescent="0.2">
      <c r="A113" s="15" t="s">
        <v>56</v>
      </c>
      <c r="B113" s="154">
        <v>727</v>
      </c>
      <c r="C113" s="154" t="s">
        <v>109</v>
      </c>
      <c r="D113" s="154" t="s">
        <v>27</v>
      </c>
      <c r="E113" s="155" t="s">
        <v>75</v>
      </c>
      <c r="F113" s="154" t="s">
        <v>57</v>
      </c>
      <c r="G113" s="156">
        <v>21.9</v>
      </c>
    </row>
    <row r="114" spans="1:9" ht="15.75" x14ac:dyDescent="0.2">
      <c r="A114" s="10" t="s">
        <v>120</v>
      </c>
      <c r="B114" s="48" t="s">
        <v>64</v>
      </c>
      <c r="C114" s="26" t="s">
        <v>28</v>
      </c>
      <c r="D114" s="26" t="s">
        <v>37</v>
      </c>
      <c r="E114" s="26" t="s">
        <v>71</v>
      </c>
      <c r="F114" s="26" t="s">
        <v>38</v>
      </c>
      <c r="G114" s="96">
        <f>G115</f>
        <v>10148.129999999999</v>
      </c>
    </row>
    <row r="115" spans="1:9" ht="13.5" customHeight="1" x14ac:dyDescent="0.2">
      <c r="A115" s="20" t="s">
        <v>46</v>
      </c>
      <c r="B115" s="37" t="s">
        <v>64</v>
      </c>
      <c r="C115" s="21" t="s">
        <v>28</v>
      </c>
      <c r="D115" s="21" t="s">
        <v>24</v>
      </c>
      <c r="E115" s="21" t="s">
        <v>71</v>
      </c>
      <c r="F115" s="21" t="s">
        <v>38</v>
      </c>
      <c r="G115" s="97">
        <f>G116+G120</f>
        <v>10148.129999999999</v>
      </c>
    </row>
    <row r="116" spans="1:9" ht="0.75" customHeight="1" x14ac:dyDescent="0.2">
      <c r="A116" s="51" t="s">
        <v>29</v>
      </c>
      <c r="B116" s="53" t="s">
        <v>64</v>
      </c>
      <c r="C116" s="31" t="s">
        <v>28</v>
      </c>
      <c r="D116" s="31" t="s">
        <v>24</v>
      </c>
      <c r="E116" s="31" t="s">
        <v>79</v>
      </c>
      <c r="F116" s="31" t="s">
        <v>38</v>
      </c>
      <c r="G116" s="101">
        <f>G117</f>
        <v>0</v>
      </c>
    </row>
    <row r="117" spans="1:9" ht="33" hidden="1" customHeight="1" x14ac:dyDescent="0.2">
      <c r="A117" s="54" t="s">
        <v>121</v>
      </c>
      <c r="B117" s="56" t="s">
        <v>64</v>
      </c>
      <c r="C117" s="55" t="s">
        <v>28</v>
      </c>
      <c r="D117" s="55" t="s">
        <v>24</v>
      </c>
      <c r="E117" s="55" t="s">
        <v>155</v>
      </c>
      <c r="F117" s="55" t="s">
        <v>38</v>
      </c>
      <c r="G117" s="99">
        <f>G118</f>
        <v>0</v>
      </c>
    </row>
    <row r="118" spans="1:9" ht="25.5" hidden="1" x14ac:dyDescent="0.2">
      <c r="A118" s="17" t="s">
        <v>66</v>
      </c>
      <c r="B118" s="34" t="s">
        <v>64</v>
      </c>
      <c r="C118" s="18" t="s">
        <v>28</v>
      </c>
      <c r="D118" s="18" t="s">
        <v>24</v>
      </c>
      <c r="E118" s="18" t="s">
        <v>92</v>
      </c>
      <c r="F118" s="18" t="s">
        <v>38</v>
      </c>
      <c r="G118" s="93">
        <f>G119</f>
        <v>0</v>
      </c>
    </row>
    <row r="119" spans="1:9" ht="31.5" hidden="1" customHeight="1" x14ac:dyDescent="0.2">
      <c r="A119" s="15" t="s">
        <v>56</v>
      </c>
      <c r="B119" s="36" t="s">
        <v>64</v>
      </c>
      <c r="C119" s="16" t="s">
        <v>28</v>
      </c>
      <c r="D119" s="16" t="s">
        <v>24</v>
      </c>
      <c r="E119" s="16" t="s">
        <v>92</v>
      </c>
      <c r="F119" s="16" t="s">
        <v>57</v>
      </c>
      <c r="G119" s="94">
        <v>0</v>
      </c>
    </row>
    <row r="120" spans="1:9" ht="30" x14ac:dyDescent="0.2">
      <c r="A120" s="50" t="s">
        <v>11</v>
      </c>
      <c r="B120" s="53" t="s">
        <v>64</v>
      </c>
      <c r="C120" s="31" t="s">
        <v>28</v>
      </c>
      <c r="D120" s="31" t="s">
        <v>24</v>
      </c>
      <c r="E120" s="31" t="s">
        <v>72</v>
      </c>
      <c r="F120" s="31" t="s">
        <v>38</v>
      </c>
      <c r="G120" s="98">
        <f>G121+G133</f>
        <v>10148.129999999999</v>
      </c>
    </row>
    <row r="121" spans="1:9" ht="45" x14ac:dyDescent="0.2">
      <c r="A121" s="54" t="s">
        <v>3</v>
      </c>
      <c r="B121" s="56" t="s">
        <v>64</v>
      </c>
      <c r="C121" s="55" t="s">
        <v>28</v>
      </c>
      <c r="D121" s="55" t="s">
        <v>24</v>
      </c>
      <c r="E121" s="55" t="s">
        <v>73</v>
      </c>
      <c r="F121" s="55" t="s">
        <v>38</v>
      </c>
      <c r="G121" s="99">
        <f>G122</f>
        <v>9950.08</v>
      </c>
    </row>
    <row r="122" spans="1:9" ht="25.5" x14ac:dyDescent="0.2">
      <c r="A122" s="17" t="s">
        <v>4</v>
      </c>
      <c r="B122" s="34" t="s">
        <v>64</v>
      </c>
      <c r="C122" s="18" t="s">
        <v>28</v>
      </c>
      <c r="D122" s="18" t="s">
        <v>24</v>
      </c>
      <c r="E122" s="18" t="s">
        <v>74</v>
      </c>
      <c r="F122" s="18" t="s">
        <v>38</v>
      </c>
      <c r="G122" s="93">
        <f>G123</f>
        <v>9950.08</v>
      </c>
    </row>
    <row r="123" spans="1:9" ht="40.5" x14ac:dyDescent="0.2">
      <c r="A123" s="14" t="s">
        <v>10</v>
      </c>
      <c r="B123" s="60" t="s">
        <v>64</v>
      </c>
      <c r="C123" s="19" t="s">
        <v>28</v>
      </c>
      <c r="D123" s="19" t="s">
        <v>24</v>
      </c>
      <c r="E123" s="19" t="s">
        <v>88</v>
      </c>
      <c r="F123" s="19" t="s">
        <v>38</v>
      </c>
      <c r="G123" s="90">
        <f>SUM(G124:G132)</f>
        <v>9950.08</v>
      </c>
    </row>
    <row r="124" spans="1:9" ht="11.25" customHeight="1" x14ac:dyDescent="0.2">
      <c r="A124" s="15" t="s">
        <v>96</v>
      </c>
      <c r="B124" s="36" t="s">
        <v>64</v>
      </c>
      <c r="C124" s="16" t="s">
        <v>28</v>
      </c>
      <c r="D124" s="16" t="s">
        <v>24</v>
      </c>
      <c r="E124" s="16" t="s">
        <v>88</v>
      </c>
      <c r="F124" s="16" t="s">
        <v>61</v>
      </c>
      <c r="G124" s="303">
        <v>4671.75</v>
      </c>
      <c r="H124" s="157"/>
      <c r="I124" s="158"/>
    </row>
    <row r="125" spans="1:9" ht="1.5" hidden="1" customHeight="1" x14ac:dyDescent="0.2">
      <c r="A125" s="15" t="s">
        <v>112</v>
      </c>
      <c r="B125" s="36" t="s">
        <v>64</v>
      </c>
      <c r="C125" s="16" t="s">
        <v>28</v>
      </c>
      <c r="D125" s="16" t="s">
        <v>24</v>
      </c>
      <c r="E125" s="16" t="s">
        <v>88</v>
      </c>
      <c r="F125" s="16" t="s">
        <v>111</v>
      </c>
      <c r="G125" s="303">
        <v>0</v>
      </c>
      <c r="I125" s="158"/>
    </row>
    <row r="126" spans="1:9" ht="36.75" customHeight="1" x14ac:dyDescent="0.2">
      <c r="A126" s="15" t="s">
        <v>113</v>
      </c>
      <c r="B126" s="36" t="s">
        <v>64</v>
      </c>
      <c r="C126" s="16" t="s">
        <v>28</v>
      </c>
      <c r="D126" s="16" t="s">
        <v>24</v>
      </c>
      <c r="E126" s="16" t="s">
        <v>88</v>
      </c>
      <c r="F126" s="16" t="s">
        <v>94</v>
      </c>
      <c r="G126" s="303">
        <v>1406.26</v>
      </c>
      <c r="H126" s="137"/>
      <c r="I126" s="158"/>
    </row>
    <row r="127" spans="1:9" ht="24.75" customHeight="1" x14ac:dyDescent="0.2">
      <c r="A127" s="15" t="s">
        <v>137</v>
      </c>
      <c r="B127" s="36" t="s">
        <v>64</v>
      </c>
      <c r="C127" s="16" t="s">
        <v>28</v>
      </c>
      <c r="D127" s="16" t="s">
        <v>24</v>
      </c>
      <c r="E127" s="16" t="s">
        <v>88</v>
      </c>
      <c r="F127" s="16" t="s">
        <v>136</v>
      </c>
      <c r="G127" s="94">
        <v>123.98</v>
      </c>
      <c r="H127" s="137"/>
    </row>
    <row r="128" spans="1:9" ht="25.5" x14ac:dyDescent="0.2">
      <c r="A128" s="15" t="s">
        <v>56</v>
      </c>
      <c r="B128" s="35" t="s">
        <v>64</v>
      </c>
      <c r="C128" s="16" t="s">
        <v>28</v>
      </c>
      <c r="D128" s="16" t="s">
        <v>24</v>
      </c>
      <c r="E128" s="16" t="s">
        <v>88</v>
      </c>
      <c r="F128" s="16" t="s">
        <v>57</v>
      </c>
      <c r="G128" s="104">
        <v>2059.87</v>
      </c>
      <c r="H128" s="66"/>
      <c r="I128" s="66"/>
    </row>
    <row r="129" spans="1:9" x14ac:dyDescent="0.2">
      <c r="A129" s="15" t="s">
        <v>129</v>
      </c>
      <c r="B129" s="35" t="s">
        <v>64</v>
      </c>
      <c r="C129" s="16" t="s">
        <v>28</v>
      </c>
      <c r="D129" s="16" t="s">
        <v>24</v>
      </c>
      <c r="E129" s="16" t="s">
        <v>88</v>
      </c>
      <c r="F129" s="16" t="s">
        <v>128</v>
      </c>
      <c r="G129" s="104">
        <v>1688.22</v>
      </c>
      <c r="H129" s="66"/>
      <c r="I129" s="66"/>
    </row>
    <row r="130" spans="1:9" ht="25.5" x14ac:dyDescent="0.2">
      <c r="A130" s="15" t="s">
        <v>107</v>
      </c>
      <c r="B130" s="35" t="s">
        <v>64</v>
      </c>
      <c r="C130" s="16" t="s">
        <v>28</v>
      </c>
      <c r="D130" s="16" t="s">
        <v>24</v>
      </c>
      <c r="E130" s="16" t="s">
        <v>88</v>
      </c>
      <c r="F130" s="16" t="s">
        <v>104</v>
      </c>
      <c r="G130" s="104">
        <v>0</v>
      </c>
      <c r="H130" s="137"/>
    </row>
    <row r="131" spans="1:9" x14ac:dyDescent="0.2">
      <c r="A131" s="15" t="s">
        <v>99</v>
      </c>
      <c r="B131" s="36" t="s">
        <v>64</v>
      </c>
      <c r="C131" s="16" t="s">
        <v>28</v>
      </c>
      <c r="D131" s="16" t="s">
        <v>24</v>
      </c>
      <c r="E131" s="16" t="s">
        <v>88</v>
      </c>
      <c r="F131" s="16" t="s">
        <v>58</v>
      </c>
      <c r="G131" s="94">
        <v>0</v>
      </c>
    </row>
    <row r="132" spans="1:9" x14ac:dyDescent="0.2">
      <c r="A132" s="15" t="s">
        <v>106</v>
      </c>
      <c r="B132" s="36" t="s">
        <v>64</v>
      </c>
      <c r="C132" s="16" t="s">
        <v>28</v>
      </c>
      <c r="D132" s="16" t="s">
        <v>24</v>
      </c>
      <c r="E132" s="16" t="s">
        <v>88</v>
      </c>
      <c r="F132" s="16" t="s">
        <v>105</v>
      </c>
      <c r="G132" s="94">
        <v>0</v>
      </c>
    </row>
    <row r="133" spans="1:9" ht="40.5" customHeight="1" x14ac:dyDescent="0.2">
      <c r="A133" s="14" t="s">
        <v>11</v>
      </c>
      <c r="B133" s="34" t="s">
        <v>64</v>
      </c>
      <c r="C133" s="18" t="s">
        <v>28</v>
      </c>
      <c r="D133" s="18" t="s">
        <v>24</v>
      </c>
      <c r="E133" s="18" t="s">
        <v>124</v>
      </c>
      <c r="F133" s="18" t="s">
        <v>38</v>
      </c>
      <c r="G133" s="112">
        <f>G134</f>
        <v>198.05</v>
      </c>
    </row>
    <row r="134" spans="1:9" ht="37.5" customHeight="1" x14ac:dyDescent="0.2">
      <c r="A134" s="17" t="s">
        <v>125</v>
      </c>
      <c r="B134" s="34" t="s">
        <v>64</v>
      </c>
      <c r="C134" s="18" t="s">
        <v>28</v>
      </c>
      <c r="D134" s="18" t="s">
        <v>24</v>
      </c>
      <c r="E134" s="18" t="s">
        <v>126</v>
      </c>
      <c r="F134" s="18" t="s">
        <v>38</v>
      </c>
      <c r="G134" s="112">
        <f>G135</f>
        <v>198.05</v>
      </c>
    </row>
    <row r="135" spans="1:9" ht="43.5" customHeight="1" x14ac:dyDescent="0.2">
      <c r="A135" s="15" t="s">
        <v>56</v>
      </c>
      <c r="B135" s="36" t="s">
        <v>64</v>
      </c>
      <c r="C135" s="16" t="s">
        <v>28</v>
      </c>
      <c r="D135" s="16" t="s">
        <v>24</v>
      </c>
      <c r="E135" s="16" t="s">
        <v>126</v>
      </c>
      <c r="F135" s="16" t="s">
        <v>57</v>
      </c>
      <c r="G135" s="94">
        <v>198.05</v>
      </c>
      <c r="H135" s="137"/>
    </row>
    <row r="136" spans="1:9" ht="47.25" x14ac:dyDescent="0.2">
      <c r="A136" s="45" t="s">
        <v>19</v>
      </c>
      <c r="B136" s="49" t="s">
        <v>64</v>
      </c>
      <c r="C136" s="26" t="s">
        <v>18</v>
      </c>
      <c r="D136" s="26" t="s">
        <v>37</v>
      </c>
      <c r="E136" s="26" t="s">
        <v>71</v>
      </c>
      <c r="F136" s="26" t="s">
        <v>38</v>
      </c>
      <c r="G136" s="102">
        <f t="shared" ref="G136:G141" si="1">G137</f>
        <v>0</v>
      </c>
    </row>
    <row r="137" spans="1:9" ht="28.5" x14ac:dyDescent="0.2">
      <c r="A137" s="27" t="s">
        <v>20</v>
      </c>
      <c r="B137" s="37" t="s">
        <v>64</v>
      </c>
      <c r="C137" s="21" t="s">
        <v>18</v>
      </c>
      <c r="D137" s="21" t="s">
        <v>24</v>
      </c>
      <c r="E137" s="21" t="s">
        <v>71</v>
      </c>
      <c r="F137" s="21" t="s">
        <v>38</v>
      </c>
      <c r="G137" s="106">
        <f t="shared" si="1"/>
        <v>0</v>
      </c>
    </row>
    <row r="138" spans="1:9" ht="30" x14ac:dyDescent="0.2">
      <c r="A138" s="50" t="s">
        <v>11</v>
      </c>
      <c r="B138" s="53" t="s">
        <v>64</v>
      </c>
      <c r="C138" s="31" t="s">
        <v>18</v>
      </c>
      <c r="D138" s="31" t="s">
        <v>24</v>
      </c>
      <c r="E138" s="31" t="s">
        <v>72</v>
      </c>
      <c r="F138" s="31" t="s">
        <v>38</v>
      </c>
      <c r="G138" s="87">
        <f t="shared" si="1"/>
        <v>0</v>
      </c>
    </row>
    <row r="139" spans="1:9" ht="45" x14ac:dyDescent="0.2">
      <c r="A139" s="54" t="s">
        <v>3</v>
      </c>
      <c r="B139" s="56" t="s">
        <v>64</v>
      </c>
      <c r="C139" s="55" t="s">
        <v>18</v>
      </c>
      <c r="D139" s="55" t="s">
        <v>24</v>
      </c>
      <c r="E139" s="55" t="s">
        <v>73</v>
      </c>
      <c r="F139" s="55" t="s">
        <v>38</v>
      </c>
      <c r="G139" s="88">
        <f t="shared" si="1"/>
        <v>0</v>
      </c>
    </row>
    <row r="140" spans="1:9" ht="25.5" x14ac:dyDescent="0.2">
      <c r="A140" s="17" t="s">
        <v>4</v>
      </c>
      <c r="B140" s="34" t="s">
        <v>64</v>
      </c>
      <c r="C140" s="18" t="s">
        <v>18</v>
      </c>
      <c r="D140" s="18" t="s">
        <v>24</v>
      </c>
      <c r="E140" s="18" t="s">
        <v>74</v>
      </c>
      <c r="F140" s="18" t="s">
        <v>38</v>
      </c>
      <c r="G140" s="94">
        <f t="shared" si="1"/>
        <v>0</v>
      </c>
    </row>
    <row r="141" spans="1:9" s="61" customFormat="1" ht="13.5" customHeight="1" x14ac:dyDescent="0.2">
      <c r="A141" s="22" t="s">
        <v>7</v>
      </c>
      <c r="B141" s="60" t="s">
        <v>64</v>
      </c>
      <c r="C141" s="19" t="s">
        <v>18</v>
      </c>
      <c r="D141" s="19" t="s">
        <v>24</v>
      </c>
      <c r="E141" s="19" t="s">
        <v>89</v>
      </c>
      <c r="F141" s="19" t="s">
        <v>38</v>
      </c>
      <c r="G141" s="92">
        <f t="shared" si="1"/>
        <v>0</v>
      </c>
    </row>
    <row r="142" spans="1:9" ht="13.5" customHeight="1" x14ac:dyDescent="0.2">
      <c r="A142" s="71" t="s">
        <v>7</v>
      </c>
      <c r="B142" s="36" t="s">
        <v>64</v>
      </c>
      <c r="C142" s="16" t="s">
        <v>18</v>
      </c>
      <c r="D142" s="16" t="s">
        <v>24</v>
      </c>
      <c r="E142" s="16" t="s">
        <v>89</v>
      </c>
      <c r="F142" s="16" t="s">
        <v>62</v>
      </c>
      <c r="G142" s="94">
        <v>0</v>
      </c>
      <c r="H142" s="137"/>
    </row>
    <row r="143" spans="1:9" ht="78.75" x14ac:dyDescent="0.2">
      <c r="A143" s="10" t="s">
        <v>14</v>
      </c>
      <c r="B143" s="49" t="s">
        <v>64</v>
      </c>
      <c r="C143" s="26" t="s">
        <v>0</v>
      </c>
      <c r="D143" s="26" t="s">
        <v>37</v>
      </c>
      <c r="E143" s="26" t="s">
        <v>71</v>
      </c>
      <c r="F143" s="26" t="s">
        <v>38</v>
      </c>
      <c r="G143" s="107">
        <f>G144</f>
        <v>154.88999999999999</v>
      </c>
    </row>
    <row r="144" spans="1:9" ht="28.5" x14ac:dyDescent="0.2">
      <c r="A144" s="20" t="s">
        <v>15</v>
      </c>
      <c r="B144" s="37" t="s">
        <v>64</v>
      </c>
      <c r="C144" s="28" t="s">
        <v>0</v>
      </c>
      <c r="D144" s="28" t="s">
        <v>43</v>
      </c>
      <c r="E144" s="21" t="s">
        <v>71</v>
      </c>
      <c r="F144" s="28" t="s">
        <v>38</v>
      </c>
      <c r="G144" s="86">
        <f>G145</f>
        <v>154.88999999999999</v>
      </c>
    </row>
    <row r="145" spans="1:12" ht="30" x14ac:dyDescent="0.2">
      <c r="A145" s="50" t="s">
        <v>11</v>
      </c>
      <c r="B145" s="53" t="s">
        <v>64</v>
      </c>
      <c r="C145" s="52" t="s">
        <v>0</v>
      </c>
      <c r="D145" s="52" t="s">
        <v>43</v>
      </c>
      <c r="E145" s="31" t="s">
        <v>72</v>
      </c>
      <c r="F145" s="31" t="s">
        <v>38</v>
      </c>
      <c r="G145" s="87">
        <f>G146</f>
        <v>154.88999999999999</v>
      </c>
    </row>
    <row r="146" spans="1:12" ht="45" x14ac:dyDescent="0.2">
      <c r="A146" s="54" t="s">
        <v>3</v>
      </c>
      <c r="B146" s="56" t="s">
        <v>64</v>
      </c>
      <c r="C146" s="57" t="s">
        <v>0</v>
      </c>
      <c r="D146" s="57" t="s">
        <v>43</v>
      </c>
      <c r="E146" s="55" t="s">
        <v>73</v>
      </c>
      <c r="F146" s="57" t="s">
        <v>38</v>
      </c>
      <c r="G146" s="88">
        <f>G148</f>
        <v>154.88999999999999</v>
      </c>
    </row>
    <row r="147" spans="1:12" ht="25.5" x14ac:dyDescent="0.2">
      <c r="A147" s="17" t="s">
        <v>4</v>
      </c>
      <c r="B147" s="60" t="s">
        <v>64</v>
      </c>
      <c r="C147" s="23" t="s">
        <v>0</v>
      </c>
      <c r="D147" s="23" t="s">
        <v>43</v>
      </c>
      <c r="E147" s="18" t="s">
        <v>74</v>
      </c>
      <c r="F147" s="23" t="s">
        <v>38</v>
      </c>
      <c r="G147" s="89">
        <f>G148</f>
        <v>154.88999999999999</v>
      </c>
    </row>
    <row r="148" spans="1:12" s="44" customFormat="1" ht="13.5" x14ac:dyDescent="0.2">
      <c r="A148" s="14" t="s">
        <v>8</v>
      </c>
      <c r="B148" s="60" t="s">
        <v>64</v>
      </c>
      <c r="C148" s="24" t="s">
        <v>0</v>
      </c>
      <c r="D148" s="24" t="s">
        <v>43</v>
      </c>
      <c r="E148" s="19" t="s">
        <v>90</v>
      </c>
      <c r="F148" s="24" t="s">
        <v>38</v>
      </c>
      <c r="G148" s="92">
        <f>G149</f>
        <v>154.88999999999999</v>
      </c>
    </row>
    <row r="149" spans="1:12" ht="13.5" thickBot="1" x14ac:dyDescent="0.25">
      <c r="A149" s="72" t="s">
        <v>8</v>
      </c>
      <c r="B149" s="73" t="s">
        <v>64</v>
      </c>
      <c r="C149" s="74" t="s">
        <v>0</v>
      </c>
      <c r="D149" s="74" t="s">
        <v>43</v>
      </c>
      <c r="E149" s="75" t="s">
        <v>90</v>
      </c>
      <c r="F149" s="74" t="s">
        <v>63</v>
      </c>
      <c r="G149" s="108">
        <v>154.88999999999999</v>
      </c>
      <c r="H149" s="137"/>
      <c r="J149" s="13"/>
      <c r="K149" s="13"/>
      <c r="L149" s="13"/>
    </row>
    <row r="150" spans="1:12" x14ac:dyDescent="0.2">
      <c r="A150" s="38"/>
      <c r="B150" s="39"/>
      <c r="C150" s="40"/>
      <c r="D150" s="40"/>
      <c r="E150" s="40"/>
      <c r="F150" s="40"/>
      <c r="G150" s="109"/>
    </row>
    <row r="151" spans="1:12" ht="14.25" x14ac:dyDescent="0.2">
      <c r="A151" s="2"/>
      <c r="B151" s="41"/>
      <c r="E151" s="435"/>
      <c r="F151" s="435"/>
    </row>
    <row r="152" spans="1:12" x14ac:dyDescent="0.2">
      <c r="B152" s="42"/>
    </row>
    <row r="153" spans="1:12" x14ac:dyDescent="0.2">
      <c r="B153" s="43"/>
    </row>
    <row r="154" spans="1:12" x14ac:dyDescent="0.2">
      <c r="B154" s="39"/>
    </row>
    <row r="155" spans="1:12" x14ac:dyDescent="0.2">
      <c r="B155" s="39"/>
    </row>
    <row r="156" spans="1:12" x14ac:dyDescent="0.2">
      <c r="B156" s="39"/>
    </row>
    <row r="157" spans="1:12" x14ac:dyDescent="0.2">
      <c r="B157" s="39"/>
    </row>
    <row r="158" spans="1:12" x14ac:dyDescent="0.2">
      <c r="B158" s="39"/>
    </row>
  </sheetData>
  <autoFilter ref="A1:G160"/>
  <mergeCells count="6">
    <mergeCell ref="E151:F151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66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2"/>
  <sheetViews>
    <sheetView workbookViewId="0">
      <selection activeCell="A5" sqref="A5:G5"/>
    </sheetView>
  </sheetViews>
  <sheetFormatPr defaultRowHeight="12.75" x14ac:dyDescent="0.2"/>
  <cols>
    <col min="1" max="1" width="45.140625" style="8" customWidth="1"/>
    <col min="2" max="2" width="5.85546875" style="1" bestFit="1" customWidth="1"/>
    <col min="3" max="3" width="3.5703125" style="1" bestFit="1" customWidth="1"/>
    <col min="4" max="4" width="4.42578125" style="1" bestFit="1" customWidth="1"/>
    <col min="5" max="5" width="16.140625" style="1" customWidth="1"/>
    <col min="6" max="6" width="4.5703125" style="1" bestFit="1" customWidth="1"/>
    <col min="7" max="7" width="15.85546875" style="63" customWidth="1"/>
    <col min="8" max="8" width="11.85546875" style="1" customWidth="1"/>
    <col min="9" max="9" width="9" style="1" customWidth="1"/>
    <col min="10" max="16384" width="9.140625" style="1"/>
  </cols>
  <sheetData>
    <row r="2" spans="1:12" ht="15" x14ac:dyDescent="0.2">
      <c r="A2" s="78"/>
      <c r="B2" s="307"/>
      <c r="C2" s="427" t="s">
        <v>400</v>
      </c>
      <c r="D2" s="427"/>
      <c r="E2" s="427"/>
      <c r="F2" s="427"/>
      <c r="G2" s="427"/>
    </row>
    <row r="3" spans="1:12" ht="14.25" x14ac:dyDescent="0.2">
      <c r="A3" s="427" t="s">
        <v>69</v>
      </c>
      <c r="B3" s="427"/>
      <c r="C3" s="427"/>
      <c r="D3" s="427"/>
      <c r="E3" s="427"/>
      <c r="F3" s="427"/>
      <c r="G3" s="427"/>
    </row>
    <row r="4" spans="1:12" ht="36" customHeight="1" x14ac:dyDescent="0.2">
      <c r="A4" s="428" t="s">
        <v>401</v>
      </c>
      <c r="B4" s="428"/>
      <c r="C4" s="428"/>
      <c r="D4" s="428"/>
      <c r="E4" s="428"/>
      <c r="F4" s="428"/>
      <c r="G4" s="428"/>
    </row>
    <row r="5" spans="1:12" ht="15" x14ac:dyDescent="0.2">
      <c r="A5" s="429" t="s">
        <v>522</v>
      </c>
      <c r="B5" s="429"/>
      <c r="C5" s="429"/>
      <c r="D5" s="429"/>
      <c r="E5" s="429"/>
      <c r="F5" s="429"/>
      <c r="G5" s="429"/>
    </row>
    <row r="6" spans="1:12" ht="15" x14ac:dyDescent="0.2">
      <c r="A6" s="78"/>
      <c r="B6" s="307"/>
      <c r="C6" s="307"/>
      <c r="D6" s="307"/>
      <c r="E6" s="307"/>
      <c r="F6" s="307"/>
      <c r="G6" s="62"/>
    </row>
    <row r="7" spans="1:12" x14ac:dyDescent="0.2">
      <c r="A7" s="425" t="s">
        <v>402</v>
      </c>
      <c r="B7" s="425"/>
      <c r="C7" s="425"/>
      <c r="D7" s="425"/>
      <c r="E7" s="425"/>
      <c r="F7" s="425"/>
      <c r="G7" s="425"/>
    </row>
    <row r="8" spans="1:12" x14ac:dyDescent="0.2">
      <c r="A8" s="425"/>
      <c r="B8" s="425"/>
      <c r="C8" s="425"/>
      <c r="D8" s="425"/>
      <c r="E8" s="425"/>
      <c r="F8" s="425"/>
      <c r="G8" s="425"/>
    </row>
    <row r="9" spans="1:12" x14ac:dyDescent="0.2">
      <c r="A9" s="425"/>
      <c r="B9" s="425"/>
      <c r="C9" s="425"/>
      <c r="D9" s="425"/>
      <c r="E9" s="425"/>
      <c r="F9" s="425"/>
      <c r="G9" s="425"/>
    </row>
    <row r="10" spans="1:12" ht="13.5" thickBot="1" x14ac:dyDescent="0.25">
      <c r="A10" s="2"/>
      <c r="B10" s="4"/>
      <c r="C10" s="5"/>
      <c r="D10" s="4"/>
      <c r="E10" s="4"/>
      <c r="F10" s="4"/>
      <c r="G10" s="63" t="s">
        <v>31</v>
      </c>
    </row>
    <row r="11" spans="1:12" ht="25.5" x14ac:dyDescent="0.2">
      <c r="A11" s="79" t="s">
        <v>32</v>
      </c>
      <c r="B11" s="7" t="s">
        <v>17</v>
      </c>
      <c r="C11" s="7" t="s">
        <v>22</v>
      </c>
      <c r="D11" s="7" t="s">
        <v>33</v>
      </c>
      <c r="E11" s="7" t="s">
        <v>34</v>
      </c>
      <c r="F11" s="7" t="s">
        <v>35</v>
      </c>
      <c r="G11" s="83" t="s">
        <v>36</v>
      </c>
      <c r="H11" s="83" t="s">
        <v>36</v>
      </c>
      <c r="J11" s="9"/>
    </row>
    <row r="12" spans="1:12" x14ac:dyDescent="0.2">
      <c r="A12" s="334"/>
      <c r="B12" s="335"/>
      <c r="C12" s="335"/>
      <c r="D12" s="335"/>
      <c r="E12" s="335"/>
      <c r="F12" s="335"/>
      <c r="G12" s="336" t="s">
        <v>403</v>
      </c>
      <c r="H12" s="336" t="s">
        <v>404</v>
      </c>
      <c r="J12" s="9"/>
    </row>
    <row r="13" spans="1:12" ht="31.5" x14ac:dyDescent="0.2">
      <c r="A13" s="10" t="s">
        <v>65</v>
      </c>
      <c r="B13" s="59">
        <v>727</v>
      </c>
      <c r="C13" s="11"/>
      <c r="D13" s="12"/>
      <c r="E13" s="12"/>
      <c r="F13" s="12"/>
      <c r="G13" s="84">
        <f>G14+G54+G68+G79+G105+G137+G124+G64</f>
        <v>19709.7</v>
      </c>
      <c r="H13" s="84">
        <f>H14+H54+H68+H79+H105+H137+H124+H64</f>
        <v>19305.12</v>
      </c>
      <c r="J13" s="337"/>
      <c r="K13" s="337"/>
      <c r="L13" s="13"/>
    </row>
    <row r="14" spans="1:12" ht="15.75" x14ac:dyDescent="0.2">
      <c r="A14" s="80" t="s">
        <v>23</v>
      </c>
      <c r="B14" s="49" t="s">
        <v>64</v>
      </c>
      <c r="C14" s="26" t="s">
        <v>24</v>
      </c>
      <c r="D14" s="26" t="s">
        <v>37</v>
      </c>
      <c r="E14" s="26" t="s">
        <v>71</v>
      </c>
      <c r="F14" s="26" t="s">
        <v>38</v>
      </c>
      <c r="G14" s="85">
        <f>G15+G22+G29+G45+G48</f>
        <v>9002.65</v>
      </c>
      <c r="H14" s="85">
        <f>H15+H22+H29+H45+H48</f>
        <v>8540.56</v>
      </c>
      <c r="J14" s="13"/>
      <c r="K14" s="13"/>
      <c r="L14" s="13"/>
    </row>
    <row r="15" spans="1:12" ht="43.5" customHeight="1" x14ac:dyDescent="0.2">
      <c r="A15" s="20" t="s">
        <v>39</v>
      </c>
      <c r="B15" s="37" t="s">
        <v>64</v>
      </c>
      <c r="C15" s="21" t="s">
        <v>24</v>
      </c>
      <c r="D15" s="21" t="s">
        <v>40</v>
      </c>
      <c r="E15" s="21" t="s">
        <v>71</v>
      </c>
      <c r="F15" s="21" t="s">
        <v>38</v>
      </c>
      <c r="G15" s="86">
        <f t="shared" ref="G15:H18" si="0">G16</f>
        <v>1282</v>
      </c>
      <c r="H15" s="86">
        <f t="shared" si="0"/>
        <v>1659</v>
      </c>
      <c r="J15" s="13"/>
      <c r="K15" s="13"/>
      <c r="L15" s="13"/>
    </row>
    <row r="16" spans="1:12" ht="30" x14ac:dyDescent="0.2">
      <c r="A16" s="50" t="s">
        <v>11</v>
      </c>
      <c r="B16" s="53" t="s">
        <v>64</v>
      </c>
      <c r="C16" s="31" t="s">
        <v>24</v>
      </c>
      <c r="D16" s="31" t="s">
        <v>40</v>
      </c>
      <c r="E16" s="31" t="s">
        <v>72</v>
      </c>
      <c r="F16" s="31" t="s">
        <v>38</v>
      </c>
      <c r="G16" s="87">
        <f t="shared" si="0"/>
        <v>1282</v>
      </c>
      <c r="H16" s="87">
        <f t="shared" si="0"/>
        <v>1659</v>
      </c>
      <c r="J16" s="13"/>
      <c r="K16" s="13"/>
      <c r="L16" s="13"/>
    </row>
    <row r="17" spans="1:12" ht="45" x14ac:dyDescent="0.2">
      <c r="A17" s="54" t="s">
        <v>3</v>
      </c>
      <c r="B17" s="56" t="s">
        <v>64</v>
      </c>
      <c r="C17" s="55" t="s">
        <v>24</v>
      </c>
      <c r="D17" s="55" t="s">
        <v>40</v>
      </c>
      <c r="E17" s="55" t="s">
        <v>73</v>
      </c>
      <c r="F17" s="55" t="s">
        <v>38</v>
      </c>
      <c r="G17" s="88">
        <f t="shared" si="0"/>
        <v>1282</v>
      </c>
      <c r="H17" s="88">
        <f t="shared" si="0"/>
        <v>1659</v>
      </c>
      <c r="J17" s="337"/>
      <c r="K17" s="337"/>
      <c r="L17" s="337"/>
    </row>
    <row r="18" spans="1:12" ht="30" customHeight="1" x14ac:dyDescent="0.2">
      <c r="A18" s="17" t="s">
        <v>4</v>
      </c>
      <c r="B18" s="34" t="s">
        <v>64</v>
      </c>
      <c r="C18" s="18" t="s">
        <v>24</v>
      </c>
      <c r="D18" s="18" t="s">
        <v>40</v>
      </c>
      <c r="E18" s="18" t="s">
        <v>74</v>
      </c>
      <c r="F18" s="18" t="s">
        <v>38</v>
      </c>
      <c r="G18" s="89">
        <f t="shared" si="0"/>
        <v>1282</v>
      </c>
      <c r="H18" s="89">
        <f t="shared" si="0"/>
        <v>1659</v>
      </c>
      <c r="J18" s="337"/>
      <c r="K18" s="337"/>
      <c r="L18" s="337"/>
    </row>
    <row r="19" spans="1:12" s="61" customFormat="1" ht="27" x14ac:dyDescent="0.2">
      <c r="A19" s="14" t="s">
        <v>133</v>
      </c>
      <c r="B19" s="60" t="s">
        <v>64</v>
      </c>
      <c r="C19" s="19" t="s">
        <v>24</v>
      </c>
      <c r="D19" s="19" t="s">
        <v>40</v>
      </c>
      <c r="E19" s="19" t="s">
        <v>75</v>
      </c>
      <c r="F19" s="19" t="s">
        <v>38</v>
      </c>
      <c r="G19" s="90">
        <f>SUM(G20:G21)</f>
        <v>1282</v>
      </c>
      <c r="H19" s="90">
        <f>SUM(H20:H21)</f>
        <v>1659</v>
      </c>
      <c r="J19" s="119"/>
      <c r="K19" s="119"/>
      <c r="L19" s="119"/>
    </row>
    <row r="20" spans="1:12" ht="25.5" x14ac:dyDescent="0.2">
      <c r="A20" s="15" t="s">
        <v>95</v>
      </c>
      <c r="B20" s="36" t="s">
        <v>64</v>
      </c>
      <c r="C20" s="16" t="s">
        <v>24</v>
      </c>
      <c r="D20" s="16" t="s">
        <v>40</v>
      </c>
      <c r="E20" s="16" t="s">
        <v>75</v>
      </c>
      <c r="F20" s="16" t="s">
        <v>53</v>
      </c>
      <c r="G20" s="91">
        <v>985</v>
      </c>
      <c r="H20" s="91">
        <v>1274</v>
      </c>
      <c r="J20" s="66"/>
      <c r="K20" s="66"/>
      <c r="L20" s="66"/>
    </row>
    <row r="21" spans="1:12" ht="50.25" customHeight="1" x14ac:dyDescent="0.2">
      <c r="A21" s="15" t="s">
        <v>103</v>
      </c>
      <c r="B21" s="36" t="s">
        <v>64</v>
      </c>
      <c r="C21" s="16" t="s">
        <v>24</v>
      </c>
      <c r="D21" s="16" t="s">
        <v>40</v>
      </c>
      <c r="E21" s="16" t="s">
        <v>75</v>
      </c>
      <c r="F21" s="16" t="s">
        <v>93</v>
      </c>
      <c r="G21" s="91">
        <v>297</v>
      </c>
      <c r="H21" s="91">
        <v>385</v>
      </c>
    </row>
    <row r="22" spans="1:12" ht="0.75" customHeight="1" x14ac:dyDescent="0.2">
      <c r="A22" s="20" t="s">
        <v>9</v>
      </c>
      <c r="B22" s="37" t="s">
        <v>64</v>
      </c>
      <c r="C22" s="21" t="s">
        <v>24</v>
      </c>
      <c r="D22" s="21" t="s">
        <v>43</v>
      </c>
      <c r="E22" s="21" t="s">
        <v>71</v>
      </c>
      <c r="F22" s="21" t="s">
        <v>38</v>
      </c>
      <c r="G22" s="86">
        <f>G23</f>
        <v>0</v>
      </c>
      <c r="H22" s="86">
        <f>H23</f>
        <v>0</v>
      </c>
    </row>
    <row r="23" spans="1:12" ht="30" hidden="1" x14ac:dyDescent="0.2">
      <c r="A23" s="50" t="s">
        <v>11</v>
      </c>
      <c r="B23" s="53" t="s">
        <v>64</v>
      </c>
      <c r="C23" s="31" t="s">
        <v>24</v>
      </c>
      <c r="D23" s="31" t="s">
        <v>43</v>
      </c>
      <c r="E23" s="31" t="s">
        <v>72</v>
      </c>
      <c r="F23" s="31" t="s">
        <v>38</v>
      </c>
      <c r="G23" s="87">
        <f>G24</f>
        <v>0</v>
      </c>
      <c r="H23" s="87">
        <f>H24</f>
        <v>0</v>
      </c>
    </row>
    <row r="24" spans="1:12" ht="45" hidden="1" x14ac:dyDescent="0.2">
      <c r="A24" s="54" t="s">
        <v>3</v>
      </c>
      <c r="B24" s="56" t="s">
        <v>64</v>
      </c>
      <c r="C24" s="55" t="s">
        <v>24</v>
      </c>
      <c r="D24" s="55" t="s">
        <v>43</v>
      </c>
      <c r="E24" s="55" t="s">
        <v>73</v>
      </c>
      <c r="F24" s="55" t="s">
        <v>38</v>
      </c>
      <c r="G24" s="88">
        <f>G26</f>
        <v>0</v>
      </c>
      <c r="H24" s="88">
        <f>H26</f>
        <v>0</v>
      </c>
    </row>
    <row r="25" spans="1:12" ht="25.5" hidden="1" x14ac:dyDescent="0.2">
      <c r="A25" s="17" t="s">
        <v>4</v>
      </c>
      <c r="B25" s="34" t="s">
        <v>64</v>
      </c>
      <c r="C25" s="18" t="s">
        <v>24</v>
      </c>
      <c r="D25" s="18" t="s">
        <v>43</v>
      </c>
      <c r="E25" s="18" t="s">
        <v>74</v>
      </c>
      <c r="F25" s="18" t="s">
        <v>38</v>
      </c>
      <c r="G25" s="89">
        <f>G26</f>
        <v>0</v>
      </c>
      <c r="H25" s="89">
        <f>H26</f>
        <v>0</v>
      </c>
    </row>
    <row r="26" spans="1:12" s="44" customFormat="1" ht="27" hidden="1" x14ac:dyDescent="0.2">
      <c r="A26" s="14" t="s">
        <v>100</v>
      </c>
      <c r="B26" s="60" t="s">
        <v>64</v>
      </c>
      <c r="C26" s="19" t="s">
        <v>24</v>
      </c>
      <c r="D26" s="19" t="s">
        <v>43</v>
      </c>
      <c r="E26" s="19" t="s">
        <v>75</v>
      </c>
      <c r="F26" s="19" t="s">
        <v>38</v>
      </c>
      <c r="G26" s="92">
        <f>G27+G28</f>
        <v>0</v>
      </c>
      <c r="H26" s="92">
        <f>H27+H28</f>
        <v>0</v>
      </c>
    </row>
    <row r="27" spans="1:12" s="3" customFormat="1" ht="25.5" hidden="1" x14ac:dyDescent="0.2">
      <c r="A27" s="15" t="s">
        <v>95</v>
      </c>
      <c r="B27" s="36" t="s">
        <v>64</v>
      </c>
      <c r="C27" s="16" t="s">
        <v>24</v>
      </c>
      <c r="D27" s="16" t="s">
        <v>43</v>
      </c>
      <c r="E27" s="16" t="s">
        <v>75</v>
      </c>
      <c r="F27" s="16" t="s">
        <v>53</v>
      </c>
      <c r="G27" s="91">
        <v>0</v>
      </c>
      <c r="H27" s="91">
        <v>0</v>
      </c>
    </row>
    <row r="28" spans="1:12" ht="43.5" hidden="1" customHeight="1" x14ac:dyDescent="0.2">
      <c r="A28" s="15" t="s">
        <v>103</v>
      </c>
      <c r="B28" s="36" t="s">
        <v>64</v>
      </c>
      <c r="C28" s="16" t="s">
        <v>24</v>
      </c>
      <c r="D28" s="16" t="s">
        <v>43</v>
      </c>
      <c r="E28" s="16" t="s">
        <v>75</v>
      </c>
      <c r="F28" s="16" t="s">
        <v>93</v>
      </c>
      <c r="G28" s="91">
        <v>0</v>
      </c>
      <c r="H28" s="91">
        <v>0</v>
      </c>
    </row>
    <row r="29" spans="1:12" ht="71.25" x14ac:dyDescent="0.2">
      <c r="A29" s="20" t="s">
        <v>1</v>
      </c>
      <c r="B29" s="37" t="s">
        <v>64</v>
      </c>
      <c r="C29" s="21" t="s">
        <v>24</v>
      </c>
      <c r="D29" s="21" t="s">
        <v>25</v>
      </c>
      <c r="E29" s="21" t="s">
        <v>71</v>
      </c>
      <c r="F29" s="21" t="s">
        <v>38</v>
      </c>
      <c r="G29" s="86">
        <f>G30+G42</f>
        <v>7672.32</v>
      </c>
      <c r="H29" s="86">
        <f>H30+H42</f>
        <v>6831.44</v>
      </c>
    </row>
    <row r="30" spans="1:12" ht="30" x14ac:dyDescent="0.2">
      <c r="A30" s="50" t="s">
        <v>11</v>
      </c>
      <c r="B30" s="53" t="s">
        <v>64</v>
      </c>
      <c r="C30" s="31" t="s">
        <v>24</v>
      </c>
      <c r="D30" s="31" t="s">
        <v>25</v>
      </c>
      <c r="E30" s="31" t="s">
        <v>72</v>
      </c>
      <c r="F30" s="31" t="s">
        <v>38</v>
      </c>
      <c r="G30" s="87">
        <f>G31</f>
        <v>7671.62</v>
      </c>
      <c r="H30" s="87">
        <f>H31</f>
        <v>6830.74</v>
      </c>
    </row>
    <row r="31" spans="1:12" ht="45" x14ac:dyDescent="0.2">
      <c r="A31" s="54" t="s">
        <v>3</v>
      </c>
      <c r="B31" s="56" t="s">
        <v>64</v>
      </c>
      <c r="C31" s="55" t="s">
        <v>24</v>
      </c>
      <c r="D31" s="55" t="s">
        <v>25</v>
      </c>
      <c r="E31" s="55" t="s">
        <v>73</v>
      </c>
      <c r="F31" s="55" t="s">
        <v>38</v>
      </c>
      <c r="G31" s="88">
        <f>G33</f>
        <v>7671.62</v>
      </c>
      <c r="H31" s="88">
        <f>H33</f>
        <v>6830.74</v>
      </c>
    </row>
    <row r="32" spans="1:12" ht="25.5" x14ac:dyDescent="0.2">
      <c r="A32" s="17" t="s">
        <v>4</v>
      </c>
      <c r="B32" s="34" t="s">
        <v>64</v>
      </c>
      <c r="C32" s="18" t="s">
        <v>24</v>
      </c>
      <c r="D32" s="18" t="s">
        <v>25</v>
      </c>
      <c r="E32" s="18" t="s">
        <v>74</v>
      </c>
      <c r="F32" s="18" t="s">
        <v>38</v>
      </c>
      <c r="G32" s="93">
        <f>G33</f>
        <v>7671.62</v>
      </c>
      <c r="H32" s="93">
        <f>H33</f>
        <v>6830.74</v>
      </c>
    </row>
    <row r="33" spans="1:9" s="61" customFormat="1" ht="27" x14ac:dyDescent="0.25">
      <c r="A33" s="81" t="s">
        <v>133</v>
      </c>
      <c r="B33" s="60" t="s">
        <v>64</v>
      </c>
      <c r="C33" s="19" t="s">
        <v>24</v>
      </c>
      <c r="D33" s="19" t="s">
        <v>25</v>
      </c>
      <c r="E33" s="19" t="s">
        <v>75</v>
      </c>
      <c r="F33" s="19" t="s">
        <v>38</v>
      </c>
      <c r="G33" s="90">
        <f>SUM(G34:G41)</f>
        <v>7671.62</v>
      </c>
      <c r="H33" s="90">
        <f>SUM(H34:H41)</f>
        <v>6830.74</v>
      </c>
    </row>
    <row r="34" spans="1:9" ht="24.75" customHeight="1" x14ac:dyDescent="0.2">
      <c r="A34" s="15" t="s">
        <v>95</v>
      </c>
      <c r="B34" s="36" t="s">
        <v>64</v>
      </c>
      <c r="C34" s="16" t="s">
        <v>24</v>
      </c>
      <c r="D34" s="16" t="s">
        <v>25</v>
      </c>
      <c r="E34" s="16" t="s">
        <v>75</v>
      </c>
      <c r="F34" s="16" t="s">
        <v>53</v>
      </c>
      <c r="G34" s="91">
        <v>4900</v>
      </c>
      <c r="H34" s="91">
        <v>4398.74</v>
      </c>
      <c r="I34" s="6"/>
    </row>
    <row r="35" spans="1:9" ht="38.25" hidden="1" x14ac:dyDescent="0.2">
      <c r="A35" s="15" t="s">
        <v>97</v>
      </c>
      <c r="B35" s="36" t="s">
        <v>64</v>
      </c>
      <c r="C35" s="16" t="s">
        <v>24</v>
      </c>
      <c r="D35" s="16" t="s">
        <v>25</v>
      </c>
      <c r="E35" s="16" t="s">
        <v>75</v>
      </c>
      <c r="F35" s="16" t="s">
        <v>54</v>
      </c>
      <c r="G35" s="94">
        <v>0</v>
      </c>
      <c r="H35" s="94">
        <v>0</v>
      </c>
      <c r="I35" s="6"/>
    </row>
    <row r="36" spans="1:9" ht="42.75" customHeight="1" x14ac:dyDescent="0.2">
      <c r="A36" s="15" t="s">
        <v>103</v>
      </c>
      <c r="B36" s="36" t="s">
        <v>64</v>
      </c>
      <c r="C36" s="16" t="s">
        <v>24</v>
      </c>
      <c r="D36" s="16" t="s">
        <v>25</v>
      </c>
      <c r="E36" s="16" t="s">
        <v>75</v>
      </c>
      <c r="F36" s="16" t="s">
        <v>93</v>
      </c>
      <c r="G36" s="91">
        <v>1479</v>
      </c>
      <c r="H36" s="91">
        <v>2032</v>
      </c>
      <c r="I36" s="6"/>
    </row>
    <row r="37" spans="1:9" ht="27" customHeight="1" x14ac:dyDescent="0.2">
      <c r="A37" s="15" t="s">
        <v>56</v>
      </c>
      <c r="B37" s="36" t="s">
        <v>64</v>
      </c>
      <c r="C37" s="16" t="s">
        <v>24</v>
      </c>
      <c r="D37" s="16" t="s">
        <v>25</v>
      </c>
      <c r="E37" s="16" t="s">
        <v>75</v>
      </c>
      <c r="F37" s="16" t="s">
        <v>57</v>
      </c>
      <c r="G37" s="94">
        <v>886.48</v>
      </c>
      <c r="H37" s="94">
        <v>400</v>
      </c>
      <c r="I37" s="6"/>
    </row>
    <row r="38" spans="1:9" x14ac:dyDescent="0.2">
      <c r="A38" s="15" t="s">
        <v>129</v>
      </c>
      <c r="B38" s="36" t="s">
        <v>64</v>
      </c>
      <c r="C38" s="16" t="s">
        <v>24</v>
      </c>
      <c r="D38" s="16" t="s">
        <v>25</v>
      </c>
      <c r="E38" s="16" t="s">
        <v>75</v>
      </c>
      <c r="F38" s="16" t="s">
        <v>128</v>
      </c>
      <c r="G38" s="94">
        <v>230.87</v>
      </c>
      <c r="H38" s="94">
        <v>0</v>
      </c>
    </row>
    <row r="39" spans="1:9" ht="25.5" x14ac:dyDescent="0.2">
      <c r="A39" s="15" t="s">
        <v>107</v>
      </c>
      <c r="B39" s="36" t="s">
        <v>64</v>
      </c>
      <c r="C39" s="16" t="s">
        <v>24</v>
      </c>
      <c r="D39" s="16" t="s">
        <v>25</v>
      </c>
      <c r="E39" s="16" t="s">
        <v>75</v>
      </c>
      <c r="F39" s="16" t="s">
        <v>104</v>
      </c>
      <c r="G39" s="94">
        <v>171.84</v>
      </c>
      <c r="H39" s="94">
        <v>0</v>
      </c>
    </row>
    <row r="40" spans="1:9" x14ac:dyDescent="0.2">
      <c r="A40" s="15" t="s">
        <v>99</v>
      </c>
      <c r="B40" s="36" t="s">
        <v>64</v>
      </c>
      <c r="C40" s="16" t="s">
        <v>24</v>
      </c>
      <c r="D40" s="16" t="s">
        <v>25</v>
      </c>
      <c r="E40" s="16" t="s">
        <v>75</v>
      </c>
      <c r="F40" s="16" t="s">
        <v>58</v>
      </c>
      <c r="G40" s="94">
        <v>0</v>
      </c>
      <c r="H40" s="94">
        <v>0</v>
      </c>
    </row>
    <row r="41" spans="1:9" x14ac:dyDescent="0.2">
      <c r="A41" s="15" t="s">
        <v>106</v>
      </c>
      <c r="B41" s="36" t="s">
        <v>64</v>
      </c>
      <c r="C41" s="16" t="s">
        <v>24</v>
      </c>
      <c r="D41" s="16" t="s">
        <v>25</v>
      </c>
      <c r="E41" s="16" t="s">
        <v>75</v>
      </c>
      <c r="F41" s="16" t="s">
        <v>105</v>
      </c>
      <c r="G41" s="94">
        <v>3.43</v>
      </c>
      <c r="H41" s="94">
        <v>0</v>
      </c>
    </row>
    <row r="42" spans="1:9" ht="45" x14ac:dyDescent="0.2">
      <c r="A42" s="76" t="s">
        <v>6</v>
      </c>
      <c r="B42" s="82" t="s">
        <v>64</v>
      </c>
      <c r="C42" s="77" t="s">
        <v>24</v>
      </c>
      <c r="D42" s="77" t="s">
        <v>25</v>
      </c>
      <c r="E42" s="77" t="s">
        <v>84</v>
      </c>
      <c r="F42" s="77" t="s">
        <v>38</v>
      </c>
      <c r="G42" s="95">
        <f>G43</f>
        <v>0.7</v>
      </c>
      <c r="H42" s="95">
        <f>H43</f>
        <v>0.7</v>
      </c>
    </row>
    <row r="43" spans="1:9" ht="89.25" x14ac:dyDescent="0.2">
      <c r="A43" s="17" t="s">
        <v>134</v>
      </c>
      <c r="B43" s="34" t="s">
        <v>64</v>
      </c>
      <c r="C43" s="18" t="s">
        <v>24</v>
      </c>
      <c r="D43" s="18" t="s">
        <v>25</v>
      </c>
      <c r="E43" s="18" t="s">
        <v>85</v>
      </c>
      <c r="F43" s="18" t="s">
        <v>38</v>
      </c>
      <c r="G43" s="89">
        <f>G44</f>
        <v>0.7</v>
      </c>
      <c r="H43" s="89">
        <f>H44</f>
        <v>0.7</v>
      </c>
    </row>
    <row r="44" spans="1:9" ht="27" customHeight="1" x14ac:dyDescent="0.2">
      <c r="A44" s="15" t="s">
        <v>56</v>
      </c>
      <c r="B44" s="36" t="s">
        <v>64</v>
      </c>
      <c r="C44" s="16" t="s">
        <v>24</v>
      </c>
      <c r="D44" s="16" t="s">
        <v>25</v>
      </c>
      <c r="E44" s="16" t="s">
        <v>85</v>
      </c>
      <c r="F44" s="16" t="s">
        <v>57</v>
      </c>
      <c r="G44" s="94">
        <v>0.7</v>
      </c>
      <c r="H44" s="94">
        <v>0.7</v>
      </c>
    </row>
    <row r="45" spans="1:9" ht="2.25" hidden="1" customHeight="1" x14ac:dyDescent="0.2">
      <c r="A45" s="17" t="s">
        <v>108</v>
      </c>
      <c r="B45" s="34" t="s">
        <v>64</v>
      </c>
      <c r="C45" s="18" t="s">
        <v>24</v>
      </c>
      <c r="D45" s="18" t="s">
        <v>109</v>
      </c>
      <c r="E45" s="18" t="s">
        <v>71</v>
      </c>
      <c r="F45" s="18" t="s">
        <v>38</v>
      </c>
      <c r="G45" s="112">
        <f>G46</f>
        <v>0</v>
      </c>
      <c r="H45" s="112">
        <f>H46</f>
        <v>0</v>
      </c>
    </row>
    <row r="46" spans="1:9" ht="25.5" hidden="1" x14ac:dyDescent="0.2">
      <c r="A46" s="17" t="s">
        <v>11</v>
      </c>
      <c r="B46" s="34" t="s">
        <v>64</v>
      </c>
      <c r="C46" s="18" t="s">
        <v>24</v>
      </c>
      <c r="D46" s="18" t="s">
        <v>109</v>
      </c>
      <c r="E46" s="18" t="s">
        <v>72</v>
      </c>
      <c r="F46" s="18" t="s">
        <v>38</v>
      </c>
      <c r="G46" s="112">
        <f>G47</f>
        <v>0</v>
      </c>
      <c r="H46" s="112">
        <f>H47</f>
        <v>0</v>
      </c>
    </row>
    <row r="47" spans="1:9" hidden="1" x14ac:dyDescent="0.2">
      <c r="A47" s="15" t="s">
        <v>405</v>
      </c>
      <c r="B47" s="36" t="s">
        <v>64</v>
      </c>
      <c r="C47" s="16" t="s">
        <v>24</v>
      </c>
      <c r="D47" s="16" t="s">
        <v>109</v>
      </c>
      <c r="E47" s="16" t="s">
        <v>110</v>
      </c>
      <c r="F47" s="16" t="s">
        <v>127</v>
      </c>
      <c r="G47" s="94">
        <v>0</v>
      </c>
      <c r="H47" s="94">
        <v>0</v>
      </c>
    </row>
    <row r="48" spans="1:9" ht="14.25" x14ac:dyDescent="0.2">
      <c r="A48" s="20" t="s">
        <v>42</v>
      </c>
      <c r="B48" s="37" t="s">
        <v>64</v>
      </c>
      <c r="C48" s="21" t="s">
        <v>24</v>
      </c>
      <c r="D48" s="21" t="s">
        <v>30</v>
      </c>
      <c r="E48" s="21" t="s">
        <v>71</v>
      </c>
      <c r="F48" s="21" t="s">
        <v>38</v>
      </c>
      <c r="G48" s="86">
        <f>G50</f>
        <v>48.33</v>
      </c>
      <c r="H48" s="86">
        <f>H50</f>
        <v>50.12</v>
      </c>
    </row>
    <row r="49" spans="1:8" ht="30" x14ac:dyDescent="0.2">
      <c r="A49" s="50" t="s">
        <v>11</v>
      </c>
      <c r="B49" s="53" t="s">
        <v>64</v>
      </c>
      <c r="C49" s="31" t="s">
        <v>24</v>
      </c>
      <c r="D49" s="31" t="s">
        <v>30</v>
      </c>
      <c r="E49" s="31" t="s">
        <v>72</v>
      </c>
      <c r="F49" s="31" t="s">
        <v>38</v>
      </c>
      <c r="G49" s="87">
        <f>G50</f>
        <v>48.33</v>
      </c>
      <c r="H49" s="87">
        <f>H50</f>
        <v>50.12</v>
      </c>
    </row>
    <row r="50" spans="1:8" ht="45" x14ac:dyDescent="0.2">
      <c r="A50" s="54" t="s">
        <v>3</v>
      </c>
      <c r="B50" s="56" t="s">
        <v>64</v>
      </c>
      <c r="C50" s="55" t="s">
        <v>24</v>
      </c>
      <c r="D50" s="55" t="s">
        <v>30</v>
      </c>
      <c r="E50" s="55" t="s">
        <v>73</v>
      </c>
      <c r="F50" s="55" t="s">
        <v>38</v>
      </c>
      <c r="G50" s="88">
        <f>G52</f>
        <v>48.33</v>
      </c>
      <c r="H50" s="88">
        <f>H52</f>
        <v>50.12</v>
      </c>
    </row>
    <row r="51" spans="1:8" ht="25.5" x14ac:dyDescent="0.2">
      <c r="A51" s="17" t="s">
        <v>4</v>
      </c>
      <c r="B51" s="34" t="s">
        <v>64</v>
      </c>
      <c r="C51" s="18" t="s">
        <v>24</v>
      </c>
      <c r="D51" s="18" t="s">
        <v>30</v>
      </c>
      <c r="E51" s="18" t="s">
        <v>74</v>
      </c>
      <c r="F51" s="18" t="s">
        <v>38</v>
      </c>
      <c r="G51" s="65">
        <f>G52</f>
        <v>48.33</v>
      </c>
      <c r="H51" s="65">
        <f>H52</f>
        <v>50.12</v>
      </c>
    </row>
    <row r="52" spans="1:8" s="44" customFormat="1" ht="27" x14ac:dyDescent="0.2">
      <c r="A52" s="14" t="s">
        <v>2</v>
      </c>
      <c r="B52" s="60" t="s">
        <v>64</v>
      </c>
      <c r="C52" s="19" t="s">
        <v>24</v>
      </c>
      <c r="D52" s="19" t="s">
        <v>30</v>
      </c>
      <c r="E52" s="19" t="s">
        <v>76</v>
      </c>
      <c r="F52" s="19" t="s">
        <v>38</v>
      </c>
      <c r="G52" s="92">
        <f>G53</f>
        <v>48.33</v>
      </c>
      <c r="H52" s="92">
        <f>H53</f>
        <v>50.12</v>
      </c>
    </row>
    <row r="53" spans="1:8" x14ac:dyDescent="0.2">
      <c r="A53" s="15" t="s">
        <v>60</v>
      </c>
      <c r="B53" s="36" t="s">
        <v>64</v>
      </c>
      <c r="C53" s="16" t="s">
        <v>24</v>
      </c>
      <c r="D53" s="16" t="s">
        <v>30</v>
      </c>
      <c r="E53" s="16" t="s">
        <v>76</v>
      </c>
      <c r="F53" s="16" t="s">
        <v>59</v>
      </c>
      <c r="G53" s="94">
        <v>48.33</v>
      </c>
      <c r="H53" s="94">
        <v>50.12</v>
      </c>
    </row>
    <row r="54" spans="1:8" ht="15.75" x14ac:dyDescent="0.2">
      <c r="A54" s="10" t="s">
        <v>49</v>
      </c>
      <c r="B54" s="49" t="s">
        <v>64</v>
      </c>
      <c r="C54" s="26" t="s">
        <v>40</v>
      </c>
      <c r="D54" s="26" t="s">
        <v>37</v>
      </c>
      <c r="E54" s="26" t="s">
        <v>71</v>
      </c>
      <c r="F54" s="26" t="s">
        <v>38</v>
      </c>
      <c r="G54" s="96">
        <f t="shared" ref="G54:H58" si="1">G55</f>
        <v>138.80000000000001</v>
      </c>
      <c r="H54" s="96">
        <f t="shared" si="1"/>
        <v>144.5</v>
      </c>
    </row>
    <row r="55" spans="1:8" ht="28.5" x14ac:dyDescent="0.2">
      <c r="A55" s="20" t="s">
        <v>47</v>
      </c>
      <c r="B55" s="37" t="s">
        <v>64</v>
      </c>
      <c r="C55" s="21" t="s">
        <v>40</v>
      </c>
      <c r="D55" s="21" t="s">
        <v>43</v>
      </c>
      <c r="E55" s="21" t="s">
        <v>71</v>
      </c>
      <c r="F55" s="21" t="s">
        <v>38</v>
      </c>
      <c r="G55" s="97">
        <f t="shared" si="1"/>
        <v>138.80000000000001</v>
      </c>
      <c r="H55" s="97">
        <f t="shared" si="1"/>
        <v>144.5</v>
      </c>
    </row>
    <row r="56" spans="1:8" ht="30" x14ac:dyDescent="0.2">
      <c r="A56" s="50" t="s">
        <v>11</v>
      </c>
      <c r="B56" s="53" t="s">
        <v>64</v>
      </c>
      <c r="C56" s="31" t="s">
        <v>40</v>
      </c>
      <c r="D56" s="31" t="s">
        <v>43</v>
      </c>
      <c r="E56" s="31" t="s">
        <v>72</v>
      </c>
      <c r="F56" s="31" t="s">
        <v>38</v>
      </c>
      <c r="G56" s="98">
        <f t="shared" si="1"/>
        <v>138.80000000000001</v>
      </c>
      <c r="H56" s="98">
        <f t="shared" si="1"/>
        <v>144.5</v>
      </c>
    </row>
    <row r="57" spans="1:8" ht="45" x14ac:dyDescent="0.2">
      <c r="A57" s="54" t="s">
        <v>5</v>
      </c>
      <c r="B57" s="56" t="s">
        <v>64</v>
      </c>
      <c r="C57" s="55" t="s">
        <v>40</v>
      </c>
      <c r="D57" s="55" t="s">
        <v>43</v>
      </c>
      <c r="E57" s="55" t="s">
        <v>77</v>
      </c>
      <c r="F57" s="55" t="s">
        <v>38</v>
      </c>
      <c r="G57" s="99">
        <f t="shared" si="1"/>
        <v>138.80000000000001</v>
      </c>
      <c r="H57" s="99">
        <f t="shared" si="1"/>
        <v>144.5</v>
      </c>
    </row>
    <row r="58" spans="1:8" x14ac:dyDescent="0.2">
      <c r="A58" s="17" t="s">
        <v>102</v>
      </c>
      <c r="B58" s="34" t="s">
        <v>64</v>
      </c>
      <c r="C58" s="18" t="s">
        <v>40</v>
      </c>
      <c r="D58" s="18" t="s">
        <v>43</v>
      </c>
      <c r="E58" s="18" t="s">
        <v>101</v>
      </c>
      <c r="F58" s="18" t="s">
        <v>38</v>
      </c>
      <c r="G58" s="93">
        <f t="shared" si="1"/>
        <v>138.80000000000001</v>
      </c>
      <c r="H58" s="93">
        <f t="shared" si="1"/>
        <v>144.5</v>
      </c>
    </row>
    <row r="59" spans="1:8" ht="40.5" x14ac:dyDescent="0.2">
      <c r="A59" s="14" t="s">
        <v>48</v>
      </c>
      <c r="B59" s="60" t="s">
        <v>64</v>
      </c>
      <c r="C59" s="19" t="s">
        <v>40</v>
      </c>
      <c r="D59" s="19" t="s">
        <v>43</v>
      </c>
      <c r="E59" s="19" t="s">
        <v>78</v>
      </c>
      <c r="F59" s="19" t="s">
        <v>38</v>
      </c>
      <c r="G59" s="90">
        <f>SUM(G60:G62)</f>
        <v>138.80000000000001</v>
      </c>
      <c r="H59" s="90">
        <f>SUM(H60:H62)</f>
        <v>144.5</v>
      </c>
    </row>
    <row r="60" spans="1:8" ht="25.5" x14ac:dyDescent="0.2">
      <c r="A60" s="15" t="s">
        <v>95</v>
      </c>
      <c r="B60" s="36" t="s">
        <v>64</v>
      </c>
      <c r="C60" s="16" t="s">
        <v>40</v>
      </c>
      <c r="D60" s="16" t="s">
        <v>43</v>
      </c>
      <c r="E60" s="16" t="s">
        <v>78</v>
      </c>
      <c r="F60" s="16" t="s">
        <v>53</v>
      </c>
      <c r="G60" s="94">
        <v>106</v>
      </c>
      <c r="H60" s="94">
        <v>108</v>
      </c>
    </row>
    <row r="61" spans="1:8" ht="42" customHeight="1" x14ac:dyDescent="0.2">
      <c r="A61" s="15" t="s">
        <v>103</v>
      </c>
      <c r="B61" s="36" t="s">
        <v>64</v>
      </c>
      <c r="C61" s="16" t="s">
        <v>40</v>
      </c>
      <c r="D61" s="16" t="s">
        <v>43</v>
      </c>
      <c r="E61" s="16" t="s">
        <v>78</v>
      </c>
      <c r="F61" s="16" t="s">
        <v>93</v>
      </c>
      <c r="G61" s="94">
        <v>32.799999999999997</v>
      </c>
      <c r="H61" s="94">
        <v>36.5</v>
      </c>
    </row>
    <row r="62" spans="1:8" ht="28.5" customHeight="1" x14ac:dyDescent="0.2">
      <c r="A62" s="15" t="s">
        <v>56</v>
      </c>
      <c r="B62" s="36" t="s">
        <v>64</v>
      </c>
      <c r="C62" s="16" t="s">
        <v>40</v>
      </c>
      <c r="D62" s="16" t="s">
        <v>43</v>
      </c>
      <c r="E62" s="16" t="s">
        <v>78</v>
      </c>
      <c r="F62" s="16" t="s">
        <v>57</v>
      </c>
      <c r="G62" s="94">
        <v>0</v>
      </c>
      <c r="H62" s="94">
        <v>0</v>
      </c>
    </row>
    <row r="63" spans="1:8" ht="42.75" x14ac:dyDescent="0.2">
      <c r="A63" s="27" t="s">
        <v>122</v>
      </c>
      <c r="B63" s="114" t="s">
        <v>64</v>
      </c>
      <c r="C63" s="114" t="s">
        <v>43</v>
      </c>
      <c r="D63" s="114" t="s">
        <v>37</v>
      </c>
      <c r="E63" s="114" t="s">
        <v>71</v>
      </c>
      <c r="F63" s="114" t="s">
        <v>38</v>
      </c>
      <c r="G63" s="112">
        <f t="shared" ref="G63:H66" si="2">G64</f>
        <v>109.66</v>
      </c>
      <c r="H63" s="112">
        <f t="shared" si="2"/>
        <v>89.66</v>
      </c>
    </row>
    <row r="64" spans="1:8" ht="14.25" x14ac:dyDescent="0.2">
      <c r="A64" s="27" t="s">
        <v>123</v>
      </c>
      <c r="B64" s="114" t="s">
        <v>64</v>
      </c>
      <c r="C64" s="114" t="s">
        <v>43</v>
      </c>
      <c r="D64" s="114" t="s">
        <v>116</v>
      </c>
      <c r="E64" s="114" t="s">
        <v>71</v>
      </c>
      <c r="F64" s="114" t="s">
        <v>38</v>
      </c>
      <c r="G64" s="112">
        <f t="shared" si="2"/>
        <v>109.66</v>
      </c>
      <c r="H64" s="112">
        <f t="shared" si="2"/>
        <v>89.66</v>
      </c>
    </row>
    <row r="65" spans="1:8" ht="21.75" customHeight="1" x14ac:dyDescent="0.2">
      <c r="A65" s="117" t="s">
        <v>114</v>
      </c>
      <c r="B65" s="338" t="s">
        <v>64</v>
      </c>
      <c r="C65" s="338" t="s">
        <v>43</v>
      </c>
      <c r="D65" s="338" t="s">
        <v>116</v>
      </c>
      <c r="E65" s="338" t="s">
        <v>118</v>
      </c>
      <c r="F65" s="338" t="s">
        <v>38</v>
      </c>
      <c r="G65" s="94">
        <f t="shared" si="2"/>
        <v>109.66</v>
      </c>
      <c r="H65" s="94">
        <f t="shared" si="2"/>
        <v>89.66</v>
      </c>
    </row>
    <row r="66" spans="1:8" ht="27" customHeight="1" x14ac:dyDescent="0.2">
      <c r="A66" s="118" t="s">
        <v>119</v>
      </c>
      <c r="B66" s="116" t="s">
        <v>64</v>
      </c>
      <c r="C66" s="116" t="s">
        <v>43</v>
      </c>
      <c r="D66" s="116" t="s">
        <v>116</v>
      </c>
      <c r="E66" s="116" t="s">
        <v>115</v>
      </c>
      <c r="F66" s="116" t="s">
        <v>38</v>
      </c>
      <c r="G66" s="94">
        <f t="shared" si="2"/>
        <v>109.66</v>
      </c>
      <c r="H66" s="94">
        <f t="shared" si="2"/>
        <v>89.66</v>
      </c>
    </row>
    <row r="67" spans="1:8" ht="30" customHeight="1" x14ac:dyDescent="0.2">
      <c r="A67" s="115" t="s">
        <v>56</v>
      </c>
      <c r="B67" s="116" t="s">
        <v>64</v>
      </c>
      <c r="C67" s="116" t="s">
        <v>43</v>
      </c>
      <c r="D67" s="116" t="s">
        <v>116</v>
      </c>
      <c r="E67" s="116" t="s">
        <v>115</v>
      </c>
      <c r="F67" s="116" t="s">
        <v>57</v>
      </c>
      <c r="G67" s="94">
        <v>109.66</v>
      </c>
      <c r="H67" s="94">
        <v>89.66</v>
      </c>
    </row>
    <row r="68" spans="1:8" ht="15.75" x14ac:dyDescent="0.2">
      <c r="A68" s="45" t="s">
        <v>13</v>
      </c>
      <c r="B68" s="49" t="s">
        <v>64</v>
      </c>
      <c r="C68" s="46" t="s">
        <v>25</v>
      </c>
      <c r="D68" s="46" t="s">
        <v>37</v>
      </c>
      <c r="E68" s="26" t="s">
        <v>71</v>
      </c>
      <c r="F68" s="46" t="s">
        <v>38</v>
      </c>
      <c r="G68" s="100">
        <f t="shared" ref="G68:H71" si="3">G69</f>
        <v>1634.28</v>
      </c>
      <c r="H68" s="100">
        <f t="shared" si="3"/>
        <v>1713.14</v>
      </c>
    </row>
    <row r="69" spans="1:8" ht="14.25" x14ac:dyDescent="0.2">
      <c r="A69" s="29" t="s">
        <v>130</v>
      </c>
      <c r="B69" s="37" t="s">
        <v>64</v>
      </c>
      <c r="C69" s="21" t="s">
        <v>25</v>
      </c>
      <c r="D69" s="21" t="s">
        <v>16</v>
      </c>
      <c r="E69" s="21" t="s">
        <v>80</v>
      </c>
      <c r="F69" s="28" t="s">
        <v>38</v>
      </c>
      <c r="G69" s="86">
        <f>G70</f>
        <v>1634.28</v>
      </c>
      <c r="H69" s="86">
        <f>H70</f>
        <v>1713.14</v>
      </c>
    </row>
    <row r="70" spans="1:8" ht="25.5" x14ac:dyDescent="0.2">
      <c r="A70" s="17" t="s">
        <v>114</v>
      </c>
      <c r="B70" s="34" t="s">
        <v>64</v>
      </c>
      <c r="C70" s="18" t="s">
        <v>25</v>
      </c>
      <c r="D70" s="18" t="s">
        <v>16</v>
      </c>
      <c r="E70" s="23" t="s">
        <v>81</v>
      </c>
      <c r="F70" s="23" t="s">
        <v>38</v>
      </c>
      <c r="G70" s="93">
        <f t="shared" si="3"/>
        <v>1634.28</v>
      </c>
      <c r="H70" s="93">
        <f t="shared" si="3"/>
        <v>1713.14</v>
      </c>
    </row>
    <row r="71" spans="1:8" ht="13.5" x14ac:dyDescent="0.2">
      <c r="A71" s="14" t="s">
        <v>131</v>
      </c>
      <c r="B71" s="60" t="s">
        <v>64</v>
      </c>
      <c r="C71" s="24" t="s">
        <v>25</v>
      </c>
      <c r="D71" s="24" t="s">
        <v>16</v>
      </c>
      <c r="E71" s="19" t="s">
        <v>82</v>
      </c>
      <c r="F71" s="24" t="s">
        <v>38</v>
      </c>
      <c r="G71" s="90">
        <f t="shared" si="3"/>
        <v>1634.28</v>
      </c>
      <c r="H71" s="90">
        <f t="shared" si="3"/>
        <v>1713.14</v>
      </c>
    </row>
    <row r="72" spans="1:8" ht="24.75" customHeight="1" x14ac:dyDescent="0.2">
      <c r="A72" s="15" t="s">
        <v>56</v>
      </c>
      <c r="B72" s="36" t="s">
        <v>64</v>
      </c>
      <c r="C72" s="16" t="s">
        <v>25</v>
      </c>
      <c r="D72" s="16" t="s">
        <v>16</v>
      </c>
      <c r="E72" s="16" t="s">
        <v>82</v>
      </c>
      <c r="F72" s="16" t="s">
        <v>57</v>
      </c>
      <c r="G72" s="94">
        <v>1634.28</v>
      </c>
      <c r="H72" s="94">
        <v>1713.14</v>
      </c>
    </row>
    <row r="73" spans="1:8" ht="3" hidden="1" customHeight="1" x14ac:dyDescent="0.2">
      <c r="A73" s="29" t="s">
        <v>12</v>
      </c>
      <c r="B73" s="37" t="s">
        <v>64</v>
      </c>
      <c r="C73" s="21" t="s">
        <v>25</v>
      </c>
      <c r="D73" s="21" t="s">
        <v>41</v>
      </c>
      <c r="E73" s="21" t="s">
        <v>71</v>
      </c>
      <c r="F73" s="28" t="s">
        <v>38</v>
      </c>
      <c r="G73" s="86" t="e">
        <f t="shared" ref="G73:H77" si="4">G74</f>
        <v>#REF!</v>
      </c>
      <c r="H73" s="86" t="e">
        <f t="shared" si="4"/>
        <v>#REF!</v>
      </c>
    </row>
    <row r="74" spans="1:8" ht="30" hidden="1" x14ac:dyDescent="0.2">
      <c r="A74" s="50" t="s">
        <v>11</v>
      </c>
      <c r="B74" s="53" t="s">
        <v>64</v>
      </c>
      <c r="C74" s="31" t="s">
        <v>25</v>
      </c>
      <c r="D74" s="31" t="s">
        <v>41</v>
      </c>
      <c r="E74" s="31" t="s">
        <v>72</v>
      </c>
      <c r="F74" s="31" t="s">
        <v>38</v>
      </c>
      <c r="G74" s="98" t="e">
        <f t="shared" si="4"/>
        <v>#REF!</v>
      </c>
      <c r="H74" s="98" t="e">
        <f t="shared" si="4"/>
        <v>#REF!</v>
      </c>
    </row>
    <row r="75" spans="1:8" ht="45" hidden="1" x14ac:dyDescent="0.2">
      <c r="A75" s="54" t="s">
        <v>3</v>
      </c>
      <c r="B75" s="56" t="s">
        <v>64</v>
      </c>
      <c r="C75" s="55" t="s">
        <v>25</v>
      </c>
      <c r="D75" s="55" t="s">
        <v>41</v>
      </c>
      <c r="E75" s="55" t="s">
        <v>73</v>
      </c>
      <c r="F75" s="55" t="s">
        <v>38</v>
      </c>
      <c r="G75" s="99" t="e">
        <f t="shared" si="4"/>
        <v>#REF!</v>
      </c>
      <c r="H75" s="99" t="e">
        <f t="shared" si="4"/>
        <v>#REF!</v>
      </c>
    </row>
    <row r="76" spans="1:8" ht="25.5" hidden="1" x14ac:dyDescent="0.2">
      <c r="A76" s="17" t="s">
        <v>4</v>
      </c>
      <c r="B76" s="34" t="s">
        <v>64</v>
      </c>
      <c r="C76" s="18" t="s">
        <v>25</v>
      </c>
      <c r="D76" s="18" t="s">
        <v>41</v>
      </c>
      <c r="E76" s="18" t="s">
        <v>74</v>
      </c>
      <c r="F76" s="18" t="s">
        <v>38</v>
      </c>
      <c r="G76" s="93" t="e">
        <f t="shared" si="4"/>
        <v>#REF!</v>
      </c>
      <c r="H76" s="93" t="e">
        <f t="shared" si="4"/>
        <v>#REF!</v>
      </c>
    </row>
    <row r="77" spans="1:8" ht="27" hidden="1" x14ac:dyDescent="0.2">
      <c r="A77" s="14" t="s">
        <v>406</v>
      </c>
      <c r="B77" s="34" t="s">
        <v>64</v>
      </c>
      <c r="C77" s="19" t="s">
        <v>25</v>
      </c>
      <c r="D77" s="19" t="s">
        <v>41</v>
      </c>
      <c r="E77" s="19" t="s">
        <v>83</v>
      </c>
      <c r="F77" s="24" t="s">
        <v>38</v>
      </c>
      <c r="G77" s="90" t="e">
        <f t="shared" si="4"/>
        <v>#REF!</v>
      </c>
      <c r="H77" s="90" t="e">
        <f t="shared" si="4"/>
        <v>#REF!</v>
      </c>
    </row>
    <row r="78" spans="1:8" ht="0.75" customHeight="1" x14ac:dyDescent="0.2">
      <c r="A78" s="15" t="s">
        <v>56</v>
      </c>
      <c r="B78" s="60" t="s">
        <v>64</v>
      </c>
      <c r="C78" s="16" t="s">
        <v>25</v>
      </c>
      <c r="D78" s="16" t="s">
        <v>41</v>
      </c>
      <c r="E78" s="16" t="s">
        <v>83</v>
      </c>
      <c r="F78" s="25" t="s">
        <v>57</v>
      </c>
      <c r="G78" s="94" t="e">
        <f>#REF!</f>
        <v>#REF!</v>
      </c>
      <c r="H78" s="94" t="e">
        <f>#REF!</f>
        <v>#REF!</v>
      </c>
    </row>
    <row r="79" spans="1:8" ht="31.5" x14ac:dyDescent="0.2">
      <c r="A79" s="47" t="s">
        <v>26</v>
      </c>
      <c r="B79" s="49" t="s">
        <v>64</v>
      </c>
      <c r="C79" s="46" t="s">
        <v>27</v>
      </c>
      <c r="D79" s="46" t="s">
        <v>37</v>
      </c>
      <c r="E79" s="26" t="s">
        <v>71</v>
      </c>
      <c r="F79" s="46" t="s">
        <v>38</v>
      </c>
      <c r="G79" s="102">
        <f>G80+G85</f>
        <v>1083.6300000000001</v>
      </c>
      <c r="H79" s="102">
        <f>H80+H85</f>
        <v>357.9</v>
      </c>
    </row>
    <row r="80" spans="1:8" ht="24.75" customHeight="1" x14ac:dyDescent="0.2">
      <c r="A80" s="27" t="s">
        <v>44</v>
      </c>
      <c r="B80" s="37" t="s">
        <v>64</v>
      </c>
      <c r="C80" s="28" t="s">
        <v>27</v>
      </c>
      <c r="D80" s="28" t="s">
        <v>24</v>
      </c>
      <c r="E80" s="21" t="s">
        <v>71</v>
      </c>
      <c r="F80" s="28" t="s">
        <v>38</v>
      </c>
      <c r="G80" s="347">
        <f t="shared" ref="G80:H83" si="5">G81</f>
        <v>48.73</v>
      </c>
      <c r="H80" s="347">
        <f t="shared" si="5"/>
        <v>0</v>
      </c>
    </row>
    <row r="81" spans="1:8" ht="33" customHeight="1" x14ac:dyDescent="0.2">
      <c r="A81" s="51" t="s">
        <v>11</v>
      </c>
      <c r="B81" s="53" t="s">
        <v>64</v>
      </c>
      <c r="C81" s="52" t="s">
        <v>27</v>
      </c>
      <c r="D81" s="52" t="s">
        <v>24</v>
      </c>
      <c r="E81" s="31" t="s">
        <v>72</v>
      </c>
      <c r="F81" s="52" t="s">
        <v>38</v>
      </c>
      <c r="G81" s="348">
        <f t="shared" si="5"/>
        <v>48.73</v>
      </c>
      <c r="H81" s="348">
        <f t="shared" si="5"/>
        <v>0</v>
      </c>
    </row>
    <row r="82" spans="1:8" ht="43.5" customHeight="1" x14ac:dyDescent="0.2">
      <c r="A82" s="51" t="s">
        <v>3</v>
      </c>
      <c r="B82" s="53" t="s">
        <v>64</v>
      </c>
      <c r="C82" s="52" t="s">
        <v>27</v>
      </c>
      <c r="D82" s="52" t="s">
        <v>24</v>
      </c>
      <c r="E82" s="31" t="s">
        <v>73</v>
      </c>
      <c r="F82" s="52" t="s">
        <v>38</v>
      </c>
      <c r="G82" s="348">
        <f t="shared" si="5"/>
        <v>48.73</v>
      </c>
      <c r="H82" s="348">
        <f t="shared" si="5"/>
        <v>0</v>
      </c>
    </row>
    <row r="83" spans="1:8" ht="29.25" customHeight="1" x14ac:dyDescent="0.2">
      <c r="A83" s="51" t="s">
        <v>153</v>
      </c>
      <c r="B83" s="53" t="s">
        <v>64</v>
      </c>
      <c r="C83" s="52" t="s">
        <v>27</v>
      </c>
      <c r="D83" s="52" t="s">
        <v>24</v>
      </c>
      <c r="E83" s="31" t="s">
        <v>83</v>
      </c>
      <c r="F83" s="52" t="s">
        <v>38</v>
      </c>
      <c r="G83" s="348">
        <f t="shared" si="5"/>
        <v>48.73</v>
      </c>
      <c r="H83" s="348">
        <f t="shared" si="5"/>
        <v>0</v>
      </c>
    </row>
    <row r="84" spans="1:8" ht="30.75" customHeight="1" x14ac:dyDescent="0.2">
      <c r="A84" s="15" t="s">
        <v>56</v>
      </c>
      <c r="B84" s="36" t="s">
        <v>64</v>
      </c>
      <c r="C84" s="16" t="s">
        <v>27</v>
      </c>
      <c r="D84" s="16" t="s">
        <v>24</v>
      </c>
      <c r="E84" s="16" t="s">
        <v>83</v>
      </c>
      <c r="F84" s="16" t="s">
        <v>57</v>
      </c>
      <c r="G84" s="349">
        <v>48.73</v>
      </c>
      <c r="H84" s="349">
        <v>0</v>
      </c>
    </row>
    <row r="85" spans="1:8" ht="24" customHeight="1" x14ac:dyDescent="0.2">
      <c r="A85" s="30" t="s">
        <v>50</v>
      </c>
      <c r="B85" s="37" t="s">
        <v>64</v>
      </c>
      <c r="C85" s="21" t="s">
        <v>27</v>
      </c>
      <c r="D85" s="21" t="s">
        <v>43</v>
      </c>
      <c r="E85" s="21" t="s">
        <v>71</v>
      </c>
      <c r="F85" s="28" t="s">
        <v>38</v>
      </c>
      <c r="G85" s="64">
        <f>G89+G86+G98</f>
        <v>1034.9000000000001</v>
      </c>
      <c r="H85" s="64">
        <f>H89+H86+H98</f>
        <v>357.9</v>
      </c>
    </row>
    <row r="86" spans="1:8" ht="15" hidden="1" customHeight="1" x14ac:dyDescent="0.2">
      <c r="A86" s="17" t="s">
        <v>407</v>
      </c>
      <c r="B86" s="34" t="s">
        <v>64</v>
      </c>
      <c r="C86" s="18" t="s">
        <v>27</v>
      </c>
      <c r="D86" s="18" t="s">
        <v>43</v>
      </c>
      <c r="E86" s="18" t="s">
        <v>408</v>
      </c>
      <c r="F86" s="23" t="s">
        <v>38</v>
      </c>
      <c r="G86" s="112">
        <f>G87</f>
        <v>0</v>
      </c>
      <c r="H86" s="112">
        <f>H87</f>
        <v>0</v>
      </c>
    </row>
    <row r="87" spans="1:8" ht="21.75" hidden="1" customHeight="1" x14ac:dyDescent="0.2">
      <c r="A87" s="15" t="s">
        <v>114</v>
      </c>
      <c r="B87" s="36" t="s">
        <v>64</v>
      </c>
      <c r="C87" s="16" t="s">
        <v>27</v>
      </c>
      <c r="D87" s="16" t="s">
        <v>43</v>
      </c>
      <c r="E87" s="16" t="s">
        <v>409</v>
      </c>
      <c r="F87" s="25" t="s">
        <v>38</v>
      </c>
      <c r="G87" s="94">
        <f>G88</f>
        <v>0</v>
      </c>
      <c r="H87" s="94">
        <f>H88</f>
        <v>0</v>
      </c>
    </row>
    <row r="88" spans="1:8" ht="28.5" hidden="1" customHeight="1" x14ac:dyDescent="0.2">
      <c r="A88" s="15" t="s">
        <v>56</v>
      </c>
      <c r="B88" s="36" t="s">
        <v>64</v>
      </c>
      <c r="C88" s="16" t="s">
        <v>27</v>
      </c>
      <c r="D88" s="16" t="s">
        <v>43</v>
      </c>
      <c r="E88" s="16" t="s">
        <v>409</v>
      </c>
      <c r="F88" s="25" t="s">
        <v>57</v>
      </c>
      <c r="G88" s="94">
        <v>0</v>
      </c>
      <c r="H88" s="94">
        <v>0</v>
      </c>
    </row>
    <row r="89" spans="1:8" ht="30" x14ac:dyDescent="0.2">
      <c r="A89" s="50" t="s">
        <v>11</v>
      </c>
      <c r="B89" s="53" t="s">
        <v>64</v>
      </c>
      <c r="C89" s="31" t="s">
        <v>27</v>
      </c>
      <c r="D89" s="31" t="s">
        <v>43</v>
      </c>
      <c r="E89" s="31" t="s">
        <v>72</v>
      </c>
      <c r="F89" s="31" t="s">
        <v>38</v>
      </c>
      <c r="G89" s="98">
        <f>G90</f>
        <v>655.07000000000005</v>
      </c>
      <c r="H89" s="98">
        <f>H90</f>
        <v>0</v>
      </c>
    </row>
    <row r="90" spans="1:8" ht="45" x14ac:dyDescent="0.2">
      <c r="A90" s="54" t="s">
        <v>3</v>
      </c>
      <c r="B90" s="56" t="s">
        <v>64</v>
      </c>
      <c r="C90" s="55" t="s">
        <v>27</v>
      </c>
      <c r="D90" s="55" t="s">
        <v>43</v>
      </c>
      <c r="E90" s="55" t="s">
        <v>73</v>
      </c>
      <c r="F90" s="55" t="s">
        <v>38</v>
      </c>
      <c r="G90" s="99">
        <f>G91</f>
        <v>655.07000000000005</v>
      </c>
      <c r="H90" s="99">
        <f>H91</f>
        <v>0</v>
      </c>
    </row>
    <row r="91" spans="1:8" ht="25.5" x14ac:dyDescent="0.2">
      <c r="A91" s="17" t="s">
        <v>4</v>
      </c>
      <c r="B91" s="34" t="s">
        <v>64</v>
      </c>
      <c r="C91" s="18" t="s">
        <v>27</v>
      </c>
      <c r="D91" s="21" t="s">
        <v>43</v>
      </c>
      <c r="E91" s="18" t="s">
        <v>74</v>
      </c>
      <c r="F91" s="18" t="s">
        <v>38</v>
      </c>
      <c r="G91" s="93">
        <f>G92+G96</f>
        <v>655.07000000000005</v>
      </c>
      <c r="H91" s="93">
        <f>H92+H96</f>
        <v>0</v>
      </c>
    </row>
    <row r="92" spans="1:8" ht="15" x14ac:dyDescent="0.2">
      <c r="A92" s="14" t="s">
        <v>51</v>
      </c>
      <c r="B92" s="60" t="s">
        <v>64</v>
      </c>
      <c r="C92" s="19" t="s">
        <v>27</v>
      </c>
      <c r="D92" s="31" t="s">
        <v>43</v>
      </c>
      <c r="E92" s="19" t="s">
        <v>86</v>
      </c>
      <c r="F92" s="19" t="s">
        <v>38</v>
      </c>
      <c r="G92" s="90">
        <f>G93+G95</f>
        <v>655.07000000000005</v>
      </c>
      <c r="H92" s="90">
        <f>H93+H95</f>
        <v>0</v>
      </c>
    </row>
    <row r="93" spans="1:8" ht="26.25" customHeight="1" x14ac:dyDescent="0.2">
      <c r="A93" s="15" t="s">
        <v>56</v>
      </c>
      <c r="B93" s="36" t="s">
        <v>64</v>
      </c>
      <c r="C93" s="16" t="s">
        <v>27</v>
      </c>
      <c r="D93" s="32" t="s">
        <v>43</v>
      </c>
      <c r="E93" s="16" t="s">
        <v>86</v>
      </c>
      <c r="F93" s="16" t="s">
        <v>57</v>
      </c>
      <c r="G93" s="104">
        <v>303.07</v>
      </c>
      <c r="H93" s="104">
        <v>0</v>
      </c>
    </row>
    <row r="94" spans="1:8" ht="15" hidden="1" x14ac:dyDescent="0.2">
      <c r="A94" s="33" t="s">
        <v>52</v>
      </c>
      <c r="B94" s="34" t="s">
        <v>64</v>
      </c>
      <c r="C94" s="19" t="s">
        <v>27</v>
      </c>
      <c r="D94" s="31" t="s">
        <v>43</v>
      </c>
      <c r="E94" s="19" t="s">
        <v>91</v>
      </c>
      <c r="F94" s="19" t="s">
        <v>38</v>
      </c>
      <c r="G94" s="105">
        <f>G95</f>
        <v>352</v>
      </c>
      <c r="H94" s="105">
        <f>H95</f>
        <v>0</v>
      </c>
    </row>
    <row r="95" spans="1:8" ht="16.5" customHeight="1" x14ac:dyDescent="0.2">
      <c r="A95" s="15" t="s">
        <v>129</v>
      </c>
      <c r="B95" s="36" t="s">
        <v>64</v>
      </c>
      <c r="C95" s="16" t="s">
        <v>27</v>
      </c>
      <c r="D95" s="32" t="s">
        <v>43</v>
      </c>
      <c r="E95" s="16" t="s">
        <v>86</v>
      </c>
      <c r="F95" s="16" t="s">
        <v>128</v>
      </c>
      <c r="G95" s="94">
        <v>352</v>
      </c>
      <c r="H95" s="94">
        <v>0</v>
      </c>
    </row>
    <row r="96" spans="1:8" ht="27" x14ac:dyDescent="0.2">
      <c r="A96" s="14" t="s">
        <v>132</v>
      </c>
      <c r="B96" s="60" t="s">
        <v>64</v>
      </c>
      <c r="C96" s="19" t="s">
        <v>27</v>
      </c>
      <c r="D96" s="31" t="s">
        <v>43</v>
      </c>
      <c r="E96" s="19" t="s">
        <v>87</v>
      </c>
      <c r="F96" s="19" t="s">
        <v>38</v>
      </c>
      <c r="G96" s="90">
        <f>G97</f>
        <v>0</v>
      </c>
      <c r="H96" s="90">
        <f>H97</f>
        <v>0</v>
      </c>
    </row>
    <row r="97" spans="1:8" ht="23.25" customHeight="1" x14ac:dyDescent="0.2">
      <c r="A97" s="15" t="s">
        <v>56</v>
      </c>
      <c r="B97" s="36" t="s">
        <v>64</v>
      </c>
      <c r="C97" s="16" t="s">
        <v>27</v>
      </c>
      <c r="D97" s="16" t="s">
        <v>43</v>
      </c>
      <c r="E97" s="16" t="s">
        <v>87</v>
      </c>
      <c r="F97" s="16" t="s">
        <v>57</v>
      </c>
      <c r="G97" s="94">
        <v>0</v>
      </c>
      <c r="H97" s="94">
        <v>0</v>
      </c>
    </row>
    <row r="98" spans="1:8" ht="27" x14ac:dyDescent="0.2">
      <c r="A98" s="14" t="s">
        <v>11</v>
      </c>
      <c r="B98" s="60" t="s">
        <v>64</v>
      </c>
      <c r="C98" s="19" t="s">
        <v>27</v>
      </c>
      <c r="D98" s="19" t="s">
        <v>43</v>
      </c>
      <c r="E98" s="19" t="s">
        <v>124</v>
      </c>
      <c r="F98" s="19" t="s">
        <v>38</v>
      </c>
      <c r="G98" s="339">
        <f>G99+G101+G103</f>
        <v>379.83</v>
      </c>
      <c r="H98" s="339">
        <f>H99+H101+H103</f>
        <v>357.9</v>
      </c>
    </row>
    <row r="99" spans="1:8" ht="24.75" customHeight="1" x14ac:dyDescent="0.2">
      <c r="A99" s="15" t="s">
        <v>125</v>
      </c>
      <c r="B99" s="36" t="s">
        <v>64</v>
      </c>
      <c r="C99" s="16" t="s">
        <v>27</v>
      </c>
      <c r="D99" s="16" t="s">
        <v>43</v>
      </c>
      <c r="E99" s="16" t="s">
        <v>126</v>
      </c>
      <c r="F99" s="16" t="s">
        <v>38</v>
      </c>
      <c r="G99" s="94">
        <f>G100</f>
        <v>357.9</v>
      </c>
      <c r="H99" s="94">
        <f>H100</f>
        <v>357.9</v>
      </c>
    </row>
    <row r="100" spans="1:8" ht="39" customHeight="1" x14ac:dyDescent="0.2">
      <c r="A100" s="15" t="s">
        <v>56</v>
      </c>
      <c r="B100" s="36" t="s">
        <v>64</v>
      </c>
      <c r="C100" s="16" t="s">
        <v>27</v>
      </c>
      <c r="D100" s="16" t="s">
        <v>43</v>
      </c>
      <c r="E100" s="16" t="s">
        <v>126</v>
      </c>
      <c r="F100" s="16" t="s">
        <v>57</v>
      </c>
      <c r="G100" s="94">
        <v>357.9</v>
      </c>
      <c r="H100" s="94">
        <v>357.9</v>
      </c>
    </row>
    <row r="101" spans="1:8" ht="39" hidden="1" customHeight="1" x14ac:dyDescent="0.2">
      <c r="A101" s="15" t="s">
        <v>135</v>
      </c>
      <c r="B101" s="36" t="s">
        <v>64</v>
      </c>
      <c r="C101" s="16" t="s">
        <v>27</v>
      </c>
      <c r="D101" s="16" t="s">
        <v>43</v>
      </c>
      <c r="E101" s="16" t="s">
        <v>410</v>
      </c>
      <c r="F101" s="16" t="s">
        <v>38</v>
      </c>
      <c r="G101" s="94">
        <f>G102</f>
        <v>0</v>
      </c>
      <c r="H101" s="94">
        <v>0</v>
      </c>
    </row>
    <row r="102" spans="1:8" ht="23.25" hidden="1" customHeight="1" x14ac:dyDescent="0.2">
      <c r="A102" s="15" t="s">
        <v>56</v>
      </c>
      <c r="B102" s="36" t="s">
        <v>64</v>
      </c>
      <c r="C102" s="16" t="s">
        <v>27</v>
      </c>
      <c r="D102" s="16" t="s">
        <v>43</v>
      </c>
      <c r="E102" s="16" t="s">
        <v>410</v>
      </c>
      <c r="F102" s="16" t="s">
        <v>57</v>
      </c>
      <c r="G102" s="94">
        <v>0</v>
      </c>
      <c r="H102" s="94">
        <v>0</v>
      </c>
    </row>
    <row r="103" spans="1:8" ht="32.25" customHeight="1" x14ac:dyDescent="0.2">
      <c r="A103" s="15" t="s">
        <v>411</v>
      </c>
      <c r="B103" s="36" t="s">
        <v>64</v>
      </c>
      <c r="C103" s="16" t="s">
        <v>27</v>
      </c>
      <c r="D103" s="16" t="s">
        <v>43</v>
      </c>
      <c r="E103" s="16" t="s">
        <v>412</v>
      </c>
      <c r="F103" s="16" t="s">
        <v>38</v>
      </c>
      <c r="G103" s="94">
        <f>G104</f>
        <v>21.93</v>
      </c>
      <c r="H103" s="94">
        <v>0</v>
      </c>
    </row>
    <row r="104" spans="1:8" ht="32.25" customHeight="1" x14ac:dyDescent="0.2">
      <c r="A104" s="15" t="s">
        <v>56</v>
      </c>
      <c r="B104" s="36" t="s">
        <v>64</v>
      </c>
      <c r="C104" s="16" t="s">
        <v>27</v>
      </c>
      <c r="D104" s="16" t="s">
        <v>43</v>
      </c>
      <c r="E104" s="16" t="s">
        <v>412</v>
      </c>
      <c r="F104" s="16" t="s">
        <v>57</v>
      </c>
      <c r="G104" s="94">
        <v>21.93</v>
      </c>
      <c r="H104" s="94">
        <v>0</v>
      </c>
    </row>
    <row r="105" spans="1:8" ht="15.75" x14ac:dyDescent="0.2">
      <c r="A105" s="10" t="s">
        <v>120</v>
      </c>
      <c r="B105" s="48" t="s">
        <v>64</v>
      </c>
      <c r="C105" s="26" t="s">
        <v>28</v>
      </c>
      <c r="D105" s="26" t="s">
        <v>37</v>
      </c>
      <c r="E105" s="26" t="s">
        <v>71</v>
      </c>
      <c r="F105" s="26" t="s">
        <v>38</v>
      </c>
      <c r="G105" s="96">
        <f>G106</f>
        <v>7585.3</v>
      </c>
      <c r="H105" s="96">
        <f>H106</f>
        <v>8459.36</v>
      </c>
    </row>
    <row r="106" spans="1:8" ht="14.25" customHeight="1" x14ac:dyDescent="0.2">
      <c r="A106" s="20" t="s">
        <v>46</v>
      </c>
      <c r="B106" s="37" t="s">
        <v>64</v>
      </c>
      <c r="C106" s="21" t="s">
        <v>28</v>
      </c>
      <c r="D106" s="21" t="s">
        <v>24</v>
      </c>
      <c r="E106" s="21" t="s">
        <v>71</v>
      </c>
      <c r="F106" s="21" t="s">
        <v>38</v>
      </c>
      <c r="G106" s="97">
        <f>G107+G111</f>
        <v>7585.3</v>
      </c>
      <c r="H106" s="97">
        <f>H107+H111</f>
        <v>8459.36</v>
      </c>
    </row>
    <row r="107" spans="1:8" ht="0.75" hidden="1" customHeight="1" x14ac:dyDescent="0.2">
      <c r="A107" s="51" t="s">
        <v>29</v>
      </c>
      <c r="B107" s="53" t="s">
        <v>64</v>
      </c>
      <c r="C107" s="31" t="s">
        <v>28</v>
      </c>
      <c r="D107" s="31" t="s">
        <v>24</v>
      </c>
      <c r="E107" s="31" t="s">
        <v>79</v>
      </c>
      <c r="F107" s="31" t="s">
        <v>38</v>
      </c>
      <c r="G107" s="101">
        <f t="shared" ref="G107:H109" si="6">G108</f>
        <v>0</v>
      </c>
      <c r="H107" s="101">
        <f t="shared" si="6"/>
        <v>0</v>
      </c>
    </row>
    <row r="108" spans="1:8" ht="31.5" hidden="1" customHeight="1" x14ac:dyDescent="0.2">
      <c r="A108" s="54" t="s">
        <v>121</v>
      </c>
      <c r="B108" s="56" t="s">
        <v>64</v>
      </c>
      <c r="C108" s="55" t="s">
        <v>28</v>
      </c>
      <c r="D108" s="55" t="s">
        <v>24</v>
      </c>
      <c r="E108" s="55" t="s">
        <v>413</v>
      </c>
      <c r="F108" s="55" t="s">
        <v>38</v>
      </c>
      <c r="G108" s="99">
        <f t="shared" si="6"/>
        <v>0</v>
      </c>
      <c r="H108" s="99">
        <f t="shared" si="6"/>
        <v>0</v>
      </c>
    </row>
    <row r="109" spans="1:8" ht="34.5" hidden="1" customHeight="1" x14ac:dyDescent="0.2">
      <c r="A109" s="17" t="s">
        <v>66</v>
      </c>
      <c r="B109" s="34" t="s">
        <v>64</v>
      </c>
      <c r="C109" s="18" t="s">
        <v>28</v>
      </c>
      <c r="D109" s="18" t="s">
        <v>24</v>
      </c>
      <c r="E109" s="18" t="s">
        <v>92</v>
      </c>
      <c r="F109" s="18" t="s">
        <v>38</v>
      </c>
      <c r="G109" s="93">
        <f t="shared" si="6"/>
        <v>0</v>
      </c>
      <c r="H109" s="93">
        <f t="shared" si="6"/>
        <v>0</v>
      </c>
    </row>
    <row r="110" spans="1:8" ht="39.75" hidden="1" customHeight="1" x14ac:dyDescent="0.2">
      <c r="A110" s="15" t="s">
        <v>137</v>
      </c>
      <c r="B110" s="36" t="s">
        <v>64</v>
      </c>
      <c r="C110" s="16" t="s">
        <v>28</v>
      </c>
      <c r="D110" s="16" t="s">
        <v>24</v>
      </c>
      <c r="E110" s="16" t="s">
        <v>92</v>
      </c>
      <c r="F110" s="16" t="s">
        <v>136</v>
      </c>
      <c r="G110" s="90">
        <v>0</v>
      </c>
      <c r="H110" s="90">
        <v>0</v>
      </c>
    </row>
    <row r="111" spans="1:8" ht="30" x14ac:dyDescent="0.2">
      <c r="A111" s="50" t="s">
        <v>11</v>
      </c>
      <c r="B111" s="53" t="s">
        <v>64</v>
      </c>
      <c r="C111" s="31" t="s">
        <v>28</v>
      </c>
      <c r="D111" s="31" t="s">
        <v>24</v>
      </c>
      <c r="E111" s="31" t="s">
        <v>72</v>
      </c>
      <c r="F111" s="31" t="s">
        <v>38</v>
      </c>
      <c r="G111" s="98">
        <f t="shared" ref="G111:H113" si="7">G112</f>
        <v>7585.3</v>
      </c>
      <c r="H111" s="98">
        <f t="shared" si="7"/>
        <v>8459.36</v>
      </c>
    </row>
    <row r="112" spans="1:8" ht="45" x14ac:dyDescent="0.2">
      <c r="A112" s="54" t="s">
        <v>3</v>
      </c>
      <c r="B112" s="56" t="s">
        <v>64</v>
      </c>
      <c r="C112" s="55" t="s">
        <v>28</v>
      </c>
      <c r="D112" s="55" t="s">
        <v>24</v>
      </c>
      <c r="E112" s="55" t="s">
        <v>73</v>
      </c>
      <c r="F112" s="55" t="s">
        <v>38</v>
      </c>
      <c r="G112" s="99">
        <f t="shared" si="7"/>
        <v>7585.3</v>
      </c>
      <c r="H112" s="99">
        <f t="shared" si="7"/>
        <v>8459.36</v>
      </c>
    </row>
    <row r="113" spans="1:8" ht="25.5" x14ac:dyDescent="0.2">
      <c r="A113" s="17" t="s">
        <v>4</v>
      </c>
      <c r="B113" s="34" t="s">
        <v>64</v>
      </c>
      <c r="C113" s="18" t="s">
        <v>28</v>
      </c>
      <c r="D113" s="18" t="s">
        <v>24</v>
      </c>
      <c r="E113" s="18" t="s">
        <v>74</v>
      </c>
      <c r="F113" s="18" t="s">
        <v>38</v>
      </c>
      <c r="G113" s="93">
        <f t="shared" si="7"/>
        <v>7585.3</v>
      </c>
      <c r="H113" s="93">
        <f t="shared" si="7"/>
        <v>8459.36</v>
      </c>
    </row>
    <row r="114" spans="1:8" ht="40.5" x14ac:dyDescent="0.2">
      <c r="A114" s="14" t="s">
        <v>10</v>
      </c>
      <c r="B114" s="60" t="s">
        <v>64</v>
      </c>
      <c r="C114" s="19" t="s">
        <v>28</v>
      </c>
      <c r="D114" s="19" t="s">
        <v>24</v>
      </c>
      <c r="E114" s="19" t="s">
        <v>88</v>
      </c>
      <c r="F114" s="19" t="s">
        <v>38</v>
      </c>
      <c r="G114" s="90">
        <f>SUM(G115:G123)</f>
        <v>7585.3</v>
      </c>
      <c r="H114" s="90">
        <f>SUM(H115:H123)</f>
        <v>8459.36</v>
      </c>
    </row>
    <row r="115" spans="1:8" ht="14.25" customHeight="1" x14ac:dyDescent="0.2">
      <c r="A115" s="15" t="s">
        <v>96</v>
      </c>
      <c r="B115" s="36" t="s">
        <v>64</v>
      </c>
      <c r="C115" s="16" t="s">
        <v>28</v>
      </c>
      <c r="D115" s="16" t="s">
        <v>24</v>
      </c>
      <c r="E115" s="16" t="s">
        <v>88</v>
      </c>
      <c r="F115" s="16" t="s">
        <v>61</v>
      </c>
      <c r="G115" s="104">
        <v>3375.56</v>
      </c>
      <c r="H115" s="104">
        <v>5800</v>
      </c>
    </row>
    <row r="116" spans="1:8" ht="1.5" hidden="1" customHeight="1" x14ac:dyDescent="0.2">
      <c r="A116" s="15" t="s">
        <v>112</v>
      </c>
      <c r="B116" s="36" t="s">
        <v>64</v>
      </c>
      <c r="C116" s="16" t="s">
        <v>28</v>
      </c>
      <c r="D116" s="16" t="s">
        <v>24</v>
      </c>
      <c r="E116" s="16" t="s">
        <v>88</v>
      </c>
      <c r="F116" s="16" t="s">
        <v>111</v>
      </c>
      <c r="G116" s="104">
        <v>0</v>
      </c>
      <c r="H116" s="104">
        <v>0</v>
      </c>
    </row>
    <row r="117" spans="1:8" ht="36" customHeight="1" x14ac:dyDescent="0.2">
      <c r="A117" s="15" t="s">
        <v>113</v>
      </c>
      <c r="B117" s="36" t="s">
        <v>64</v>
      </c>
      <c r="C117" s="16" t="s">
        <v>28</v>
      </c>
      <c r="D117" s="16" t="s">
        <v>24</v>
      </c>
      <c r="E117" s="16" t="s">
        <v>88</v>
      </c>
      <c r="F117" s="16" t="s">
        <v>94</v>
      </c>
      <c r="G117" s="104">
        <v>966</v>
      </c>
      <c r="H117" s="104">
        <v>1880</v>
      </c>
    </row>
    <row r="118" spans="1:8" ht="2.25" hidden="1" customHeight="1" x14ac:dyDescent="0.2">
      <c r="A118" s="15" t="s">
        <v>98</v>
      </c>
      <c r="B118" s="36" t="s">
        <v>64</v>
      </c>
      <c r="C118" s="16" t="s">
        <v>28</v>
      </c>
      <c r="D118" s="16" t="s">
        <v>24</v>
      </c>
      <c r="E118" s="16" t="s">
        <v>88</v>
      </c>
      <c r="F118" s="16" t="s">
        <v>55</v>
      </c>
      <c r="G118" s="94">
        <v>0</v>
      </c>
      <c r="H118" s="94">
        <v>0</v>
      </c>
    </row>
    <row r="119" spans="1:8" ht="28.5" customHeight="1" x14ac:dyDescent="0.2">
      <c r="A119" s="15" t="s">
        <v>56</v>
      </c>
      <c r="B119" s="35" t="s">
        <v>64</v>
      </c>
      <c r="C119" s="16" t="s">
        <v>28</v>
      </c>
      <c r="D119" s="16" t="s">
        <v>24</v>
      </c>
      <c r="E119" s="16" t="s">
        <v>88</v>
      </c>
      <c r="F119" s="16" t="s">
        <v>57</v>
      </c>
      <c r="G119" s="104">
        <v>2254.04</v>
      </c>
      <c r="H119" s="104">
        <v>779.36</v>
      </c>
    </row>
    <row r="120" spans="1:8" x14ac:dyDescent="0.2">
      <c r="A120" s="15" t="s">
        <v>129</v>
      </c>
      <c r="B120" s="35" t="s">
        <v>64</v>
      </c>
      <c r="C120" s="16" t="s">
        <v>28</v>
      </c>
      <c r="D120" s="16" t="s">
        <v>24</v>
      </c>
      <c r="E120" s="16" t="s">
        <v>88</v>
      </c>
      <c r="F120" s="16" t="s">
        <v>128</v>
      </c>
      <c r="G120" s="104">
        <v>989.7</v>
      </c>
      <c r="H120" s="104">
        <v>0</v>
      </c>
    </row>
    <row r="121" spans="1:8" ht="25.5" x14ac:dyDescent="0.2">
      <c r="A121" s="15" t="s">
        <v>107</v>
      </c>
      <c r="B121" s="35" t="s">
        <v>64</v>
      </c>
      <c r="C121" s="16" t="s">
        <v>28</v>
      </c>
      <c r="D121" s="16" t="s">
        <v>24</v>
      </c>
      <c r="E121" s="16" t="s">
        <v>88</v>
      </c>
      <c r="F121" s="16" t="s">
        <v>104</v>
      </c>
      <c r="G121" s="104">
        <v>0</v>
      </c>
      <c r="H121" s="104">
        <v>0</v>
      </c>
    </row>
    <row r="122" spans="1:8" x14ac:dyDescent="0.2">
      <c r="A122" s="15" t="s">
        <v>99</v>
      </c>
      <c r="B122" s="36" t="s">
        <v>64</v>
      </c>
      <c r="C122" s="16" t="s">
        <v>28</v>
      </c>
      <c r="D122" s="16" t="s">
        <v>24</v>
      </c>
      <c r="E122" s="16" t="s">
        <v>88</v>
      </c>
      <c r="F122" s="16" t="s">
        <v>58</v>
      </c>
      <c r="G122" s="94">
        <v>0</v>
      </c>
      <c r="H122" s="94">
        <v>0</v>
      </c>
    </row>
    <row r="123" spans="1:8" x14ac:dyDescent="0.2">
      <c r="A123" s="15" t="s">
        <v>106</v>
      </c>
      <c r="B123" s="36" t="s">
        <v>64</v>
      </c>
      <c r="C123" s="16" t="s">
        <v>28</v>
      </c>
      <c r="D123" s="16" t="s">
        <v>24</v>
      </c>
      <c r="E123" s="16" t="s">
        <v>88</v>
      </c>
      <c r="F123" s="16" t="s">
        <v>105</v>
      </c>
      <c r="G123" s="94">
        <v>0</v>
      </c>
      <c r="H123" s="94">
        <v>0</v>
      </c>
    </row>
    <row r="124" spans="1:8" ht="15.75" hidden="1" x14ac:dyDescent="0.2">
      <c r="A124" s="10" t="s">
        <v>397</v>
      </c>
      <c r="B124" s="34" t="s">
        <v>64</v>
      </c>
      <c r="C124" s="18" t="s">
        <v>116</v>
      </c>
      <c r="D124" s="18" t="s">
        <v>37</v>
      </c>
      <c r="E124" s="18" t="s">
        <v>71</v>
      </c>
      <c r="F124" s="18" t="s">
        <v>38</v>
      </c>
      <c r="G124" s="112">
        <f t="shared" ref="G124:H128" si="8">G125</f>
        <v>0</v>
      </c>
      <c r="H124" s="112">
        <f t="shared" si="8"/>
        <v>0</v>
      </c>
    </row>
    <row r="125" spans="1:8" hidden="1" x14ac:dyDescent="0.2">
      <c r="A125" s="17" t="s">
        <v>414</v>
      </c>
      <c r="B125" s="34" t="s">
        <v>64</v>
      </c>
      <c r="C125" s="18" t="s">
        <v>116</v>
      </c>
      <c r="D125" s="18" t="s">
        <v>399</v>
      </c>
      <c r="E125" s="18" t="s">
        <v>71</v>
      </c>
      <c r="F125" s="18" t="s">
        <v>38</v>
      </c>
      <c r="G125" s="112">
        <f t="shared" si="8"/>
        <v>0</v>
      </c>
      <c r="H125" s="112">
        <f t="shared" si="8"/>
        <v>0</v>
      </c>
    </row>
    <row r="126" spans="1:8" hidden="1" x14ac:dyDescent="0.2">
      <c r="A126" s="17" t="s">
        <v>29</v>
      </c>
      <c r="B126" s="34" t="s">
        <v>64</v>
      </c>
      <c r="C126" s="18" t="s">
        <v>116</v>
      </c>
      <c r="D126" s="18" t="s">
        <v>399</v>
      </c>
      <c r="E126" s="18" t="s">
        <v>117</v>
      </c>
      <c r="F126" s="18" t="s">
        <v>38</v>
      </c>
      <c r="G126" s="112">
        <f t="shared" si="8"/>
        <v>0</v>
      </c>
      <c r="H126" s="112">
        <f t="shared" si="8"/>
        <v>0</v>
      </c>
    </row>
    <row r="127" spans="1:8" ht="51" hidden="1" x14ac:dyDescent="0.2">
      <c r="A127" s="15" t="s">
        <v>415</v>
      </c>
      <c r="B127" s="36" t="s">
        <v>64</v>
      </c>
      <c r="C127" s="16" t="s">
        <v>116</v>
      </c>
      <c r="D127" s="16" t="s">
        <v>399</v>
      </c>
      <c r="E127" s="16" t="s">
        <v>118</v>
      </c>
      <c r="F127" s="16" t="s">
        <v>38</v>
      </c>
      <c r="G127" s="94">
        <f t="shared" si="8"/>
        <v>0</v>
      </c>
      <c r="H127" s="94">
        <f t="shared" si="8"/>
        <v>0</v>
      </c>
    </row>
    <row r="128" spans="1:8" ht="25.5" hidden="1" x14ac:dyDescent="0.2">
      <c r="A128" s="15" t="s">
        <v>119</v>
      </c>
      <c r="B128" s="36" t="s">
        <v>64</v>
      </c>
      <c r="C128" s="16" t="s">
        <v>116</v>
      </c>
      <c r="D128" s="16" t="s">
        <v>399</v>
      </c>
      <c r="E128" s="16" t="s">
        <v>115</v>
      </c>
      <c r="F128" s="16" t="s">
        <v>38</v>
      </c>
      <c r="G128" s="94">
        <f t="shared" si="8"/>
        <v>0</v>
      </c>
      <c r="H128" s="94">
        <f t="shared" si="8"/>
        <v>0</v>
      </c>
    </row>
    <row r="129" spans="1:12" ht="38.25" hidden="1" x14ac:dyDescent="0.2">
      <c r="A129" s="15" t="s">
        <v>56</v>
      </c>
      <c r="B129" s="36" t="s">
        <v>64</v>
      </c>
      <c r="C129" s="16" t="s">
        <v>116</v>
      </c>
      <c r="D129" s="16" t="s">
        <v>399</v>
      </c>
      <c r="E129" s="16" t="s">
        <v>115</v>
      </c>
      <c r="F129" s="16" t="s">
        <v>57</v>
      </c>
      <c r="G129" s="94">
        <v>0</v>
      </c>
      <c r="H129" s="94">
        <v>0</v>
      </c>
    </row>
    <row r="130" spans="1:12" ht="47.25" x14ac:dyDescent="0.2">
      <c r="A130" s="45" t="s">
        <v>19</v>
      </c>
      <c r="B130" s="49" t="s">
        <v>64</v>
      </c>
      <c r="C130" s="26" t="s">
        <v>18</v>
      </c>
      <c r="D130" s="26" t="s">
        <v>37</v>
      </c>
      <c r="E130" s="26" t="s">
        <v>71</v>
      </c>
      <c r="F130" s="26" t="s">
        <v>38</v>
      </c>
      <c r="G130" s="102">
        <f t="shared" ref="G130:H135" si="9">G131</f>
        <v>0</v>
      </c>
      <c r="H130" s="102">
        <f t="shared" si="9"/>
        <v>0</v>
      </c>
    </row>
    <row r="131" spans="1:12" ht="28.5" x14ac:dyDescent="0.2">
      <c r="A131" s="27" t="s">
        <v>20</v>
      </c>
      <c r="B131" s="37" t="s">
        <v>64</v>
      </c>
      <c r="C131" s="21" t="s">
        <v>18</v>
      </c>
      <c r="D131" s="21" t="s">
        <v>24</v>
      </c>
      <c r="E131" s="21" t="s">
        <v>71</v>
      </c>
      <c r="F131" s="21" t="s">
        <v>38</v>
      </c>
      <c r="G131" s="106">
        <f t="shared" si="9"/>
        <v>0</v>
      </c>
      <c r="H131" s="106">
        <f t="shared" si="9"/>
        <v>0</v>
      </c>
    </row>
    <row r="132" spans="1:12" ht="30" x14ac:dyDescent="0.2">
      <c r="A132" s="50" t="s">
        <v>11</v>
      </c>
      <c r="B132" s="53" t="s">
        <v>64</v>
      </c>
      <c r="C132" s="31" t="s">
        <v>18</v>
      </c>
      <c r="D132" s="31" t="s">
        <v>24</v>
      </c>
      <c r="E132" s="31" t="s">
        <v>72</v>
      </c>
      <c r="F132" s="31" t="s">
        <v>38</v>
      </c>
      <c r="G132" s="87">
        <f t="shared" si="9"/>
        <v>0</v>
      </c>
      <c r="H132" s="87">
        <f t="shared" si="9"/>
        <v>0</v>
      </c>
    </row>
    <row r="133" spans="1:12" ht="45" x14ac:dyDescent="0.2">
      <c r="A133" s="54" t="s">
        <v>3</v>
      </c>
      <c r="B133" s="56" t="s">
        <v>64</v>
      </c>
      <c r="C133" s="55" t="s">
        <v>18</v>
      </c>
      <c r="D133" s="55" t="s">
        <v>24</v>
      </c>
      <c r="E133" s="55" t="s">
        <v>73</v>
      </c>
      <c r="F133" s="55" t="s">
        <v>38</v>
      </c>
      <c r="G133" s="88">
        <f t="shared" si="9"/>
        <v>0</v>
      </c>
      <c r="H133" s="88">
        <f t="shared" si="9"/>
        <v>0</v>
      </c>
    </row>
    <row r="134" spans="1:12" ht="25.5" x14ac:dyDescent="0.2">
      <c r="A134" s="17" t="s">
        <v>4</v>
      </c>
      <c r="B134" s="34" t="s">
        <v>64</v>
      </c>
      <c r="C134" s="18" t="s">
        <v>18</v>
      </c>
      <c r="D134" s="18" t="s">
        <v>24</v>
      </c>
      <c r="E134" s="18" t="s">
        <v>74</v>
      </c>
      <c r="F134" s="18" t="s">
        <v>38</v>
      </c>
      <c r="G134" s="94">
        <f t="shared" si="9"/>
        <v>0</v>
      </c>
      <c r="H134" s="94">
        <f t="shared" si="9"/>
        <v>0</v>
      </c>
    </row>
    <row r="135" spans="1:12" s="61" customFormat="1" ht="13.5" customHeight="1" x14ac:dyDescent="0.2">
      <c r="A135" s="22" t="s">
        <v>7</v>
      </c>
      <c r="B135" s="60" t="s">
        <v>64</v>
      </c>
      <c r="C135" s="19" t="s">
        <v>18</v>
      </c>
      <c r="D135" s="19" t="s">
        <v>24</v>
      </c>
      <c r="E135" s="19" t="s">
        <v>89</v>
      </c>
      <c r="F135" s="19" t="s">
        <v>38</v>
      </c>
      <c r="G135" s="92">
        <f t="shared" si="9"/>
        <v>0</v>
      </c>
      <c r="H135" s="92">
        <f t="shared" si="9"/>
        <v>0</v>
      </c>
    </row>
    <row r="136" spans="1:12" ht="13.5" customHeight="1" x14ac:dyDescent="0.2">
      <c r="A136" s="71" t="s">
        <v>7</v>
      </c>
      <c r="B136" s="36" t="s">
        <v>64</v>
      </c>
      <c r="C136" s="16" t="s">
        <v>18</v>
      </c>
      <c r="D136" s="16" t="s">
        <v>24</v>
      </c>
      <c r="E136" s="16" t="s">
        <v>89</v>
      </c>
      <c r="F136" s="16" t="s">
        <v>62</v>
      </c>
      <c r="G136" s="94">
        <v>0</v>
      </c>
      <c r="H136" s="94">
        <v>0</v>
      </c>
    </row>
    <row r="137" spans="1:12" ht="78.75" x14ac:dyDescent="0.2">
      <c r="A137" s="10" t="s">
        <v>14</v>
      </c>
      <c r="B137" s="49" t="s">
        <v>64</v>
      </c>
      <c r="C137" s="26" t="s">
        <v>0</v>
      </c>
      <c r="D137" s="26" t="s">
        <v>37</v>
      </c>
      <c r="E137" s="26" t="s">
        <v>71</v>
      </c>
      <c r="F137" s="26" t="s">
        <v>38</v>
      </c>
      <c r="G137" s="107">
        <f t="shared" ref="G137:H139" si="10">G138</f>
        <v>155.38</v>
      </c>
      <c r="H137" s="107">
        <f t="shared" si="10"/>
        <v>0</v>
      </c>
    </row>
    <row r="138" spans="1:12" ht="28.5" x14ac:dyDescent="0.2">
      <c r="A138" s="20" t="s">
        <v>15</v>
      </c>
      <c r="B138" s="37" t="s">
        <v>64</v>
      </c>
      <c r="C138" s="28" t="s">
        <v>0</v>
      </c>
      <c r="D138" s="28" t="s">
        <v>43</v>
      </c>
      <c r="E138" s="21" t="s">
        <v>71</v>
      </c>
      <c r="F138" s="28" t="s">
        <v>38</v>
      </c>
      <c r="G138" s="86">
        <f t="shared" si="10"/>
        <v>155.38</v>
      </c>
      <c r="H138" s="86">
        <f t="shared" si="10"/>
        <v>0</v>
      </c>
    </row>
    <row r="139" spans="1:12" ht="30" x14ac:dyDescent="0.2">
      <c r="A139" s="50" t="s">
        <v>11</v>
      </c>
      <c r="B139" s="53" t="s">
        <v>64</v>
      </c>
      <c r="C139" s="52" t="s">
        <v>0</v>
      </c>
      <c r="D139" s="52" t="s">
        <v>43</v>
      </c>
      <c r="E139" s="31" t="s">
        <v>72</v>
      </c>
      <c r="F139" s="31" t="s">
        <v>38</v>
      </c>
      <c r="G139" s="87">
        <f t="shared" si="10"/>
        <v>155.38</v>
      </c>
      <c r="H139" s="87">
        <f t="shared" si="10"/>
        <v>0</v>
      </c>
    </row>
    <row r="140" spans="1:12" ht="45" x14ac:dyDescent="0.2">
      <c r="A140" s="54" t="s">
        <v>3</v>
      </c>
      <c r="B140" s="56" t="s">
        <v>64</v>
      </c>
      <c r="C140" s="57" t="s">
        <v>0</v>
      </c>
      <c r="D140" s="57" t="s">
        <v>43</v>
      </c>
      <c r="E140" s="55" t="s">
        <v>73</v>
      </c>
      <c r="F140" s="57" t="s">
        <v>38</v>
      </c>
      <c r="G140" s="88">
        <f>G142</f>
        <v>155.38</v>
      </c>
      <c r="H140" s="88">
        <f>H142</f>
        <v>0</v>
      </c>
    </row>
    <row r="141" spans="1:12" ht="25.5" x14ac:dyDescent="0.2">
      <c r="A141" s="17" t="s">
        <v>4</v>
      </c>
      <c r="B141" s="60" t="s">
        <v>64</v>
      </c>
      <c r="C141" s="23" t="s">
        <v>0</v>
      </c>
      <c r="D141" s="23" t="s">
        <v>43</v>
      </c>
      <c r="E141" s="18" t="s">
        <v>74</v>
      </c>
      <c r="F141" s="23" t="s">
        <v>38</v>
      </c>
      <c r="G141" s="89">
        <f>G142</f>
        <v>155.38</v>
      </c>
      <c r="H141" s="89">
        <f>H142</f>
        <v>0</v>
      </c>
    </row>
    <row r="142" spans="1:12" s="44" customFormat="1" ht="13.5" x14ac:dyDescent="0.2">
      <c r="A142" s="14" t="s">
        <v>8</v>
      </c>
      <c r="B142" s="60" t="s">
        <v>64</v>
      </c>
      <c r="C142" s="24" t="s">
        <v>0</v>
      </c>
      <c r="D142" s="24" t="s">
        <v>43</v>
      </c>
      <c r="E142" s="19" t="s">
        <v>90</v>
      </c>
      <c r="F142" s="24" t="s">
        <v>38</v>
      </c>
      <c r="G142" s="92">
        <f>G143</f>
        <v>155.38</v>
      </c>
      <c r="H142" s="92">
        <f>H143</f>
        <v>0</v>
      </c>
    </row>
    <row r="143" spans="1:12" ht="13.5" thickBot="1" x14ac:dyDescent="0.25">
      <c r="A143" s="72" t="s">
        <v>8</v>
      </c>
      <c r="B143" s="73" t="s">
        <v>64</v>
      </c>
      <c r="C143" s="74" t="s">
        <v>0</v>
      </c>
      <c r="D143" s="74" t="s">
        <v>43</v>
      </c>
      <c r="E143" s="75" t="s">
        <v>90</v>
      </c>
      <c r="F143" s="74" t="s">
        <v>63</v>
      </c>
      <c r="G143" s="108">
        <v>155.38</v>
      </c>
      <c r="H143" s="108">
        <v>0</v>
      </c>
      <c r="J143" s="13"/>
      <c r="K143" s="13"/>
      <c r="L143" s="13"/>
    </row>
    <row r="144" spans="1:12" x14ac:dyDescent="0.2">
      <c r="A144" s="38"/>
      <c r="B144" s="39"/>
      <c r="C144" s="40"/>
      <c r="D144" s="40"/>
      <c r="E144" s="40"/>
      <c r="F144" s="40"/>
      <c r="G144" s="109"/>
    </row>
    <row r="145" spans="1:6" ht="14.25" x14ac:dyDescent="0.2">
      <c r="A145" s="2"/>
      <c r="B145" s="41"/>
      <c r="E145" s="435"/>
      <c r="F145" s="435"/>
    </row>
    <row r="146" spans="1:6" x14ac:dyDescent="0.2">
      <c r="B146" s="42"/>
    </row>
    <row r="147" spans="1:6" x14ac:dyDescent="0.2">
      <c r="B147" s="43"/>
    </row>
    <row r="148" spans="1:6" x14ac:dyDescent="0.2">
      <c r="B148" s="39"/>
    </row>
    <row r="149" spans="1:6" x14ac:dyDescent="0.2">
      <c r="B149" s="39"/>
    </row>
    <row r="150" spans="1:6" x14ac:dyDescent="0.2">
      <c r="B150" s="39"/>
    </row>
    <row r="151" spans="1:6" x14ac:dyDescent="0.2">
      <c r="B151" s="39"/>
    </row>
    <row r="152" spans="1:6" x14ac:dyDescent="0.2">
      <c r="B152" s="39"/>
    </row>
  </sheetData>
  <autoFilter ref="A1:G154"/>
  <mergeCells count="6">
    <mergeCell ref="E145:F145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9" fitToHeight="3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437" t="s">
        <v>331</v>
      </c>
      <c r="C1" s="437"/>
      <c r="D1" s="162"/>
      <c r="E1" s="162"/>
      <c r="F1" s="162"/>
    </row>
    <row r="2" spans="1:13" ht="15.75" x14ac:dyDescent="0.25">
      <c r="B2" s="437" t="s">
        <v>332</v>
      </c>
      <c r="C2" s="437"/>
      <c r="D2" s="162"/>
      <c r="E2" s="162"/>
      <c r="F2" s="162"/>
    </row>
    <row r="3" spans="1:13" ht="40.5" customHeight="1" x14ac:dyDescent="0.2">
      <c r="B3" s="424" t="s">
        <v>158</v>
      </c>
      <c r="C3" s="424"/>
      <c r="D3" s="163"/>
      <c r="E3" s="163"/>
      <c r="F3" s="163"/>
      <c r="G3" s="163"/>
      <c r="H3" s="163"/>
      <c r="I3" s="163"/>
      <c r="J3" s="163"/>
      <c r="K3" s="163"/>
      <c r="L3" s="163"/>
      <c r="M3" s="257"/>
    </row>
    <row r="4" spans="1:13" ht="15.75" customHeight="1" x14ac:dyDescent="0.25">
      <c r="B4" s="437" t="s">
        <v>522</v>
      </c>
      <c r="C4" s="437"/>
      <c r="D4" s="162"/>
      <c r="E4" s="162"/>
      <c r="F4" s="162"/>
    </row>
    <row r="5" spans="1:13" ht="16.5" hidden="1" customHeight="1" x14ac:dyDescent="0.25">
      <c r="B5" s="258"/>
      <c r="C5" s="258"/>
      <c r="D5" s="162"/>
      <c r="E5" s="162"/>
      <c r="F5" s="162"/>
    </row>
    <row r="6" spans="1:13" ht="30.75" customHeight="1" x14ac:dyDescent="0.25">
      <c r="A6" s="438" t="s">
        <v>333</v>
      </c>
      <c r="B6" s="438"/>
      <c r="C6" s="438"/>
      <c r="D6" s="259"/>
      <c r="E6" s="259"/>
      <c r="F6" s="259"/>
    </row>
    <row r="7" spans="1:13" ht="30.75" customHeight="1" thickBot="1" x14ac:dyDescent="0.3">
      <c r="A7" s="260"/>
      <c r="B7" s="260"/>
      <c r="C7" s="260"/>
      <c r="D7" s="259"/>
      <c r="E7" s="259"/>
      <c r="F7" s="259"/>
    </row>
    <row r="8" spans="1:13" ht="18" customHeight="1" x14ac:dyDescent="0.2">
      <c r="A8" s="439" t="s">
        <v>334</v>
      </c>
      <c r="B8" s="441" t="s">
        <v>335</v>
      </c>
      <c r="C8" s="441" t="s">
        <v>336</v>
      </c>
      <c r="D8" s="436"/>
      <c r="E8" s="436"/>
      <c r="F8" s="436"/>
      <c r="G8" s="436"/>
      <c r="H8" s="261"/>
    </row>
    <row r="9" spans="1:13" ht="14.25" customHeight="1" thickBot="1" x14ac:dyDescent="0.25">
      <c r="A9" s="440"/>
      <c r="B9" s="442"/>
      <c r="C9" s="442"/>
      <c r="D9" s="262"/>
      <c r="E9" s="262"/>
      <c r="F9" s="262"/>
      <c r="G9" s="262"/>
      <c r="H9" s="261"/>
    </row>
    <row r="10" spans="1:13" x14ac:dyDescent="0.2">
      <c r="A10" s="263">
        <v>1</v>
      </c>
      <c r="B10" s="264">
        <v>3</v>
      </c>
      <c r="C10" s="265">
        <v>4</v>
      </c>
      <c r="D10" s="262"/>
      <c r="E10" s="262"/>
      <c r="F10" s="262"/>
      <c r="G10" s="262"/>
      <c r="H10" s="261"/>
    </row>
    <row r="11" spans="1:13" ht="24.75" customHeight="1" x14ac:dyDescent="0.2">
      <c r="A11" s="266" t="s">
        <v>337</v>
      </c>
      <c r="B11" s="267"/>
      <c r="C11" s="268">
        <f>C30+C25+C19+C12</f>
        <v>712.19</v>
      </c>
      <c r="D11" s="269"/>
      <c r="E11" s="270"/>
      <c r="F11" s="271"/>
      <c r="G11" s="270"/>
      <c r="H11" s="261"/>
    </row>
    <row r="12" spans="1:13" ht="24.75" customHeight="1" x14ac:dyDescent="0.2">
      <c r="A12" s="266" t="s">
        <v>338</v>
      </c>
      <c r="B12" s="272" t="s">
        <v>339</v>
      </c>
      <c r="C12" s="268">
        <f>C13+C16</f>
        <v>-814.96</v>
      </c>
      <c r="D12" s="273"/>
      <c r="E12" s="270"/>
      <c r="F12" s="271"/>
      <c r="G12" s="270"/>
      <c r="H12" s="261"/>
    </row>
    <row r="13" spans="1:13" ht="39.75" customHeight="1" x14ac:dyDescent="0.2">
      <c r="A13" s="266" t="s">
        <v>346</v>
      </c>
      <c r="B13" s="272" t="s">
        <v>514</v>
      </c>
      <c r="C13" s="268">
        <f>C14</f>
        <v>-814.96</v>
      </c>
      <c r="D13" s="273"/>
      <c r="E13" s="270"/>
      <c r="F13" s="271"/>
      <c r="G13" s="270"/>
      <c r="H13" s="261"/>
    </row>
    <row r="14" spans="1:13" ht="33" hidden="1" customHeight="1" x14ac:dyDescent="0.2">
      <c r="A14" s="418" t="s">
        <v>346</v>
      </c>
      <c r="B14" s="275" t="s">
        <v>514</v>
      </c>
      <c r="C14" s="276">
        <f>C15</f>
        <v>-814.96</v>
      </c>
      <c r="D14" s="273"/>
      <c r="E14" s="270"/>
      <c r="F14" s="271"/>
      <c r="G14" s="270"/>
      <c r="H14" s="261"/>
    </row>
    <row r="15" spans="1:13" ht="38.25" customHeight="1" x14ac:dyDescent="0.2">
      <c r="A15" s="418" t="s">
        <v>515</v>
      </c>
      <c r="B15" s="275" t="s">
        <v>513</v>
      </c>
      <c r="C15" s="276">
        <v>-814.96</v>
      </c>
      <c r="D15" s="273"/>
      <c r="E15" s="270"/>
      <c r="F15" s="271"/>
      <c r="G15" s="270"/>
      <c r="H15" s="261"/>
    </row>
    <row r="16" spans="1:13" ht="24.75" hidden="1" customHeight="1" x14ac:dyDescent="0.2">
      <c r="A16" s="266" t="s">
        <v>346</v>
      </c>
      <c r="B16" s="272" t="s">
        <v>347</v>
      </c>
      <c r="C16" s="277">
        <f>C17</f>
        <v>0</v>
      </c>
      <c r="D16" s="273"/>
      <c r="E16" s="270"/>
      <c r="F16" s="271"/>
      <c r="G16" s="270"/>
      <c r="H16" s="261"/>
    </row>
    <row r="17" spans="1:8" ht="24.75" hidden="1" customHeight="1" x14ac:dyDescent="0.2">
      <c r="A17" s="274" t="s">
        <v>342</v>
      </c>
      <c r="B17" s="278" t="s">
        <v>348</v>
      </c>
      <c r="C17" s="279">
        <f>C18</f>
        <v>0</v>
      </c>
      <c r="D17" s="273"/>
      <c r="E17" s="270"/>
      <c r="F17" s="271"/>
      <c r="G17" s="270"/>
      <c r="H17" s="261"/>
    </row>
    <row r="18" spans="1:8" ht="24.75" hidden="1" customHeight="1" x14ac:dyDescent="0.2">
      <c r="A18" s="274" t="s">
        <v>349</v>
      </c>
      <c r="B18" s="278" t="s">
        <v>350</v>
      </c>
      <c r="C18" s="279">
        <v>0</v>
      </c>
      <c r="D18" s="273"/>
      <c r="E18" s="270"/>
      <c r="F18" s="271"/>
      <c r="G18" s="270"/>
      <c r="H18" s="261"/>
    </row>
    <row r="19" spans="1:8" ht="41.25" customHeight="1" x14ac:dyDescent="0.2">
      <c r="A19" s="280" t="s">
        <v>521</v>
      </c>
      <c r="B19" s="281" t="s">
        <v>352</v>
      </c>
      <c r="C19" s="282">
        <f>C20</f>
        <v>1100</v>
      </c>
      <c r="D19" s="273"/>
      <c r="E19" s="270"/>
      <c r="F19" s="271"/>
      <c r="G19" s="270"/>
      <c r="H19" s="261"/>
    </row>
    <row r="20" spans="1:8" ht="52.5" customHeight="1" x14ac:dyDescent="0.2">
      <c r="A20" s="266" t="s">
        <v>520</v>
      </c>
      <c r="B20" s="272" t="s">
        <v>354</v>
      </c>
      <c r="C20" s="268">
        <f>C21+C23</f>
        <v>1100</v>
      </c>
      <c r="D20" s="234"/>
      <c r="E20" s="235"/>
      <c r="F20" s="235"/>
      <c r="G20" s="235"/>
      <c r="H20" s="261"/>
    </row>
    <row r="21" spans="1:8" ht="39" hidden="1" customHeight="1" x14ac:dyDescent="0.2">
      <c r="A21" s="283" t="s">
        <v>355</v>
      </c>
      <c r="B21" s="284" t="s">
        <v>356</v>
      </c>
      <c r="C21" s="285">
        <f>C22</f>
        <v>0</v>
      </c>
      <c r="D21" s="234"/>
      <c r="E21" s="235"/>
      <c r="F21" s="235"/>
      <c r="G21" s="235"/>
      <c r="H21" s="261"/>
    </row>
    <row r="22" spans="1:8" ht="9" hidden="1" customHeight="1" x14ac:dyDescent="0.2">
      <c r="A22" s="274" t="s">
        <v>357</v>
      </c>
      <c r="B22" s="278" t="s">
        <v>358</v>
      </c>
      <c r="C22" s="279">
        <v>0</v>
      </c>
      <c r="D22" s="234"/>
      <c r="E22" s="235"/>
      <c r="F22" s="235"/>
      <c r="G22" s="235"/>
      <c r="H22" s="261"/>
    </row>
    <row r="23" spans="1:8" ht="46.5" customHeight="1" x14ac:dyDescent="0.2">
      <c r="A23" s="283" t="s">
        <v>519</v>
      </c>
      <c r="B23" s="284" t="s">
        <v>517</v>
      </c>
      <c r="C23" s="286">
        <f>C24</f>
        <v>1100</v>
      </c>
      <c r="D23" s="234"/>
      <c r="E23" s="235"/>
      <c r="F23" s="235"/>
      <c r="G23" s="235"/>
      <c r="H23" s="261"/>
    </row>
    <row r="24" spans="1:8" ht="50.25" customHeight="1" x14ac:dyDescent="0.2">
      <c r="A24" s="418" t="s">
        <v>518</v>
      </c>
      <c r="B24" s="275" t="s">
        <v>516</v>
      </c>
      <c r="C24" s="276">
        <v>1100</v>
      </c>
      <c r="D24" s="234"/>
      <c r="E24" s="235"/>
      <c r="F24" s="235"/>
      <c r="G24" s="235"/>
      <c r="H24" s="261"/>
    </row>
    <row r="25" spans="1:8" ht="21" hidden="1" customHeight="1" x14ac:dyDescent="0.2">
      <c r="A25" s="266" t="s">
        <v>363</v>
      </c>
      <c r="B25" s="272" t="s">
        <v>364</v>
      </c>
      <c r="C25" s="277">
        <f>C26</f>
        <v>0</v>
      </c>
      <c r="D25" s="262"/>
      <c r="E25" s="262"/>
      <c r="F25" s="262"/>
      <c r="G25" s="262"/>
      <c r="H25" s="261"/>
    </row>
    <row r="26" spans="1:8" ht="26.25" hidden="1" customHeight="1" x14ac:dyDescent="0.2">
      <c r="A26" s="287" t="s">
        <v>365</v>
      </c>
      <c r="B26" s="278" t="s">
        <v>366</v>
      </c>
      <c r="C26" s="288">
        <f>C27</f>
        <v>0</v>
      </c>
      <c r="D26" s="237"/>
      <c r="E26" s="237"/>
      <c r="F26" s="237"/>
      <c r="G26" s="237"/>
      <c r="H26" s="261"/>
    </row>
    <row r="27" spans="1:8" ht="24.75" hidden="1" customHeight="1" x14ac:dyDescent="0.2">
      <c r="A27" s="287" t="s">
        <v>367</v>
      </c>
      <c r="B27" s="278" t="s">
        <v>368</v>
      </c>
      <c r="C27" s="288">
        <f>C28+C29</f>
        <v>0</v>
      </c>
      <c r="D27" s="237"/>
      <c r="E27" s="237"/>
      <c r="F27" s="237"/>
      <c r="G27" s="237"/>
      <c r="H27" s="261"/>
    </row>
    <row r="28" spans="1:8" ht="20.25" hidden="1" customHeight="1" x14ac:dyDescent="0.2">
      <c r="A28" s="287" t="s">
        <v>369</v>
      </c>
      <c r="B28" s="278" t="s">
        <v>370</v>
      </c>
      <c r="C28" s="288"/>
      <c r="D28" s="237"/>
      <c r="E28" s="289"/>
      <c r="F28" s="237"/>
      <c r="G28" s="237"/>
      <c r="H28" s="290"/>
    </row>
    <row r="29" spans="1:8" ht="30.75" hidden="1" customHeight="1" x14ac:dyDescent="0.2">
      <c r="A29" s="287" t="s">
        <v>371</v>
      </c>
      <c r="B29" s="278" t="s">
        <v>372</v>
      </c>
      <c r="C29" s="288">
        <v>0</v>
      </c>
      <c r="D29" s="237"/>
      <c r="E29" s="289"/>
      <c r="F29" s="237"/>
      <c r="G29" s="237"/>
      <c r="H29" s="290"/>
    </row>
    <row r="30" spans="1:8" ht="27" customHeight="1" x14ac:dyDescent="0.2">
      <c r="A30" s="291" t="s">
        <v>373</v>
      </c>
      <c r="B30" s="292" t="s">
        <v>374</v>
      </c>
      <c r="C30" s="293">
        <f>C31+C35</f>
        <v>427.15</v>
      </c>
      <c r="D30" s="235"/>
      <c r="E30" s="294"/>
      <c r="F30" s="294"/>
      <c r="G30" s="235"/>
      <c r="H30" s="261"/>
    </row>
    <row r="31" spans="1:8" ht="18.75" customHeight="1" x14ac:dyDescent="0.2">
      <c r="A31" s="295" t="s">
        <v>375</v>
      </c>
      <c r="B31" s="284" t="s">
        <v>376</v>
      </c>
      <c r="C31" s="286">
        <f>C32</f>
        <v>-29422.400000000001</v>
      </c>
      <c r="D31" s="262"/>
      <c r="E31" s="262"/>
      <c r="F31" s="262"/>
      <c r="G31" s="262"/>
      <c r="H31" s="261"/>
    </row>
    <row r="32" spans="1:8" ht="15" customHeight="1" x14ac:dyDescent="0.2">
      <c r="A32" s="296" t="s">
        <v>377</v>
      </c>
      <c r="B32" s="275" t="s">
        <v>378</v>
      </c>
      <c r="C32" s="297">
        <f>C33</f>
        <v>-29422.400000000001</v>
      </c>
      <c r="D32" s="237"/>
      <c r="E32" s="237"/>
      <c r="F32" s="237"/>
      <c r="G32" s="237"/>
      <c r="H32" s="261"/>
    </row>
    <row r="33" spans="1:8" ht="25.5" x14ac:dyDescent="0.2">
      <c r="A33" s="287" t="s">
        <v>379</v>
      </c>
      <c r="B33" s="275" t="s">
        <v>380</v>
      </c>
      <c r="C33" s="297">
        <f>C34</f>
        <v>-29422.400000000001</v>
      </c>
      <c r="D33" s="237"/>
      <c r="E33" s="237"/>
      <c r="F33" s="237"/>
      <c r="G33" s="237"/>
      <c r="H33" s="261"/>
    </row>
    <row r="34" spans="1:8" ht="25.5" x14ac:dyDescent="0.2">
      <c r="A34" s="287" t="s">
        <v>381</v>
      </c>
      <c r="B34" s="275" t="s">
        <v>382</v>
      </c>
      <c r="C34" s="297">
        <f>-('прил№1 '!C95+'прил №9'!C19)</f>
        <v>-29422.400000000001</v>
      </c>
      <c r="D34" s="237"/>
      <c r="E34" s="237"/>
      <c r="F34" s="237"/>
      <c r="G34" s="237"/>
      <c r="H34" s="290"/>
    </row>
    <row r="35" spans="1:8" ht="18" customHeight="1" x14ac:dyDescent="0.2">
      <c r="A35" s="295" t="s">
        <v>383</v>
      </c>
      <c r="B35" s="284" t="s">
        <v>384</v>
      </c>
      <c r="C35" s="286">
        <f>C36</f>
        <v>29849.55</v>
      </c>
      <c r="D35" s="235"/>
      <c r="E35" s="235"/>
      <c r="F35" s="235"/>
      <c r="G35" s="235"/>
      <c r="H35" s="261"/>
    </row>
    <row r="36" spans="1:8" ht="15.75" customHeight="1" x14ac:dyDescent="0.2">
      <c r="A36" s="296" t="s">
        <v>385</v>
      </c>
      <c r="B36" s="275" t="s">
        <v>386</v>
      </c>
      <c r="C36" s="297">
        <f>C37</f>
        <v>29849.55</v>
      </c>
      <c r="D36" s="232"/>
      <c r="E36" s="232"/>
      <c r="F36" s="232"/>
      <c r="G36" s="232"/>
      <c r="H36" s="261"/>
    </row>
    <row r="37" spans="1:8" ht="27" customHeight="1" x14ac:dyDescent="0.2">
      <c r="A37" s="287" t="s">
        <v>387</v>
      </c>
      <c r="B37" s="275" t="s">
        <v>388</v>
      </c>
      <c r="C37" s="297">
        <f>C38</f>
        <v>29849.55</v>
      </c>
      <c r="D37" s="232"/>
      <c r="E37" s="232"/>
      <c r="F37" s="232"/>
      <c r="G37" s="232"/>
      <c r="H37" s="261"/>
    </row>
    <row r="38" spans="1:8" ht="30" customHeight="1" thickBot="1" x14ac:dyDescent="0.25">
      <c r="A38" s="298" t="s">
        <v>389</v>
      </c>
      <c r="B38" s="299" t="s">
        <v>390</v>
      </c>
      <c r="C38" s="300">
        <f>'Прил №7'!G12-'прил №9'!C15</f>
        <v>29849.55</v>
      </c>
      <c r="D38" s="237"/>
      <c r="E38" s="237"/>
      <c r="F38" s="237"/>
      <c r="G38" s="237"/>
      <c r="H38" s="261"/>
    </row>
    <row r="39" spans="1:8" ht="24" customHeight="1" x14ac:dyDescent="0.2">
      <c r="A39" s="301"/>
      <c r="B39" s="302"/>
      <c r="C39" s="232"/>
      <c r="D39" s="237"/>
      <c r="E39" s="237"/>
      <c r="F39" s="237"/>
      <c r="G39" s="237"/>
      <c r="H39" s="261"/>
    </row>
    <row r="40" spans="1:8" ht="24" customHeight="1" x14ac:dyDescent="0.2">
      <c r="A40" s="301"/>
      <c r="B40" s="302"/>
      <c r="C40" s="232"/>
      <c r="D40" s="237"/>
      <c r="E40" s="237"/>
      <c r="F40" s="237"/>
      <c r="G40" s="237"/>
      <c r="H40" s="261"/>
    </row>
    <row r="41" spans="1:8" ht="24" customHeight="1" x14ac:dyDescent="0.2">
      <c r="A41" s="163"/>
      <c r="B41" s="420"/>
      <c r="C41" s="420"/>
      <c r="D41" s="262"/>
      <c r="E41" s="262"/>
    </row>
  </sheetData>
  <mergeCells count="10">
    <mergeCell ref="D8:G8"/>
    <mergeCell ref="B41:C41"/>
    <mergeCell ref="B1:C1"/>
    <mergeCell ref="B2:C2"/>
    <mergeCell ref="B3:C3"/>
    <mergeCell ref="B4:C4"/>
    <mergeCell ref="A6:C6"/>
    <mergeCell ref="A8:A9"/>
    <mergeCell ref="B8:B9"/>
    <mergeCell ref="C8:C9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4" sqref="B4:D4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437" t="s">
        <v>489</v>
      </c>
      <c r="C1" s="437"/>
      <c r="D1" s="437"/>
      <c r="E1" s="308"/>
      <c r="F1" s="308"/>
      <c r="G1" s="308"/>
    </row>
    <row r="2" spans="1:14" ht="15.75" x14ac:dyDescent="0.25">
      <c r="B2" s="437" t="s">
        <v>332</v>
      </c>
      <c r="C2" s="437"/>
      <c r="D2" s="437"/>
      <c r="E2" s="308"/>
      <c r="F2" s="308"/>
      <c r="G2" s="308"/>
    </row>
    <row r="3" spans="1:14" ht="40.5" customHeight="1" x14ac:dyDescent="0.2">
      <c r="B3" s="424" t="s">
        <v>158</v>
      </c>
      <c r="C3" s="424"/>
      <c r="D3" s="424"/>
      <c r="E3" s="163"/>
      <c r="F3" s="163"/>
      <c r="G3" s="163"/>
      <c r="H3" s="163"/>
      <c r="I3" s="163"/>
      <c r="J3" s="163"/>
      <c r="K3" s="163"/>
      <c r="L3" s="163"/>
      <c r="M3" s="163"/>
      <c r="N3" s="257"/>
    </row>
    <row r="4" spans="1:14" ht="15.75" customHeight="1" x14ac:dyDescent="0.25">
      <c r="B4" s="437" t="s">
        <v>522</v>
      </c>
      <c r="C4" s="437"/>
      <c r="D4" s="437"/>
      <c r="E4" s="308"/>
      <c r="F4" s="308"/>
      <c r="G4" s="308"/>
    </row>
    <row r="5" spans="1:14" ht="16.5" hidden="1" customHeight="1" x14ac:dyDescent="0.25">
      <c r="B5" s="258"/>
      <c r="C5" s="258"/>
      <c r="D5" s="258"/>
      <c r="E5" s="308"/>
      <c r="F5" s="308"/>
      <c r="G5" s="308"/>
    </row>
    <row r="6" spans="1:14" ht="30.75" customHeight="1" x14ac:dyDescent="0.25">
      <c r="A6" s="438" t="s">
        <v>490</v>
      </c>
      <c r="B6" s="438"/>
      <c r="C6" s="438"/>
      <c r="D6" s="438"/>
      <c r="E6" s="259"/>
      <c r="F6" s="259"/>
      <c r="G6" s="259"/>
    </row>
    <row r="7" spans="1:14" ht="30.75" customHeight="1" thickBot="1" x14ac:dyDescent="0.3">
      <c r="A7" s="260"/>
      <c r="B7" s="260"/>
      <c r="C7" s="260"/>
      <c r="D7" s="260"/>
      <c r="E7" s="259"/>
      <c r="F7" s="259"/>
      <c r="G7" s="259"/>
    </row>
    <row r="8" spans="1:14" ht="18" customHeight="1" x14ac:dyDescent="0.2">
      <c r="A8" s="439" t="s">
        <v>334</v>
      </c>
      <c r="B8" s="441" t="s">
        <v>335</v>
      </c>
      <c r="C8" s="443" t="s">
        <v>336</v>
      </c>
      <c r="D8" s="445" t="s">
        <v>336</v>
      </c>
      <c r="E8" s="436"/>
      <c r="F8" s="436"/>
      <c r="G8" s="436"/>
      <c r="H8" s="436"/>
      <c r="I8" s="261"/>
    </row>
    <row r="9" spans="1:14" ht="14.25" customHeight="1" thickBot="1" x14ac:dyDescent="0.25">
      <c r="A9" s="440"/>
      <c r="B9" s="442"/>
      <c r="C9" s="444"/>
      <c r="D9" s="446"/>
      <c r="E9" s="309"/>
      <c r="F9" s="309"/>
      <c r="G9" s="309"/>
      <c r="H9" s="309"/>
      <c r="I9" s="261"/>
    </row>
    <row r="10" spans="1:14" x14ac:dyDescent="0.2">
      <c r="A10" s="263"/>
      <c r="B10" s="264"/>
      <c r="C10" s="265" t="s">
        <v>491</v>
      </c>
      <c r="D10" s="265" t="s">
        <v>492</v>
      </c>
      <c r="E10" s="309"/>
      <c r="F10" s="309"/>
      <c r="G10" s="309"/>
      <c r="H10" s="309"/>
      <c r="I10" s="261"/>
    </row>
    <row r="11" spans="1:14" ht="24.75" customHeight="1" x14ac:dyDescent="0.2">
      <c r="A11" s="266" t="s">
        <v>337</v>
      </c>
      <c r="B11" s="267"/>
      <c r="C11" s="268">
        <f>C30+C25+C19+C12</f>
        <v>241.66</v>
      </c>
      <c r="D11" s="268">
        <f>D30+D25+D19+D12</f>
        <v>250.61</v>
      </c>
      <c r="E11" s="273"/>
      <c r="F11" s="270"/>
      <c r="G11" s="271"/>
      <c r="H11" s="270"/>
      <c r="I11" s="261"/>
    </row>
    <row r="12" spans="1:14" ht="24.75" customHeight="1" x14ac:dyDescent="0.2">
      <c r="A12" s="266" t="s">
        <v>338</v>
      </c>
      <c r="B12" s="272" t="s">
        <v>339</v>
      </c>
      <c r="C12" s="268">
        <f>C13+C16</f>
        <v>241.66</v>
      </c>
      <c r="D12" s="268">
        <f>D13+D16</f>
        <v>250.61</v>
      </c>
      <c r="E12" s="273"/>
      <c r="F12" s="270"/>
      <c r="G12" s="271"/>
      <c r="H12" s="270"/>
      <c r="I12" s="261"/>
    </row>
    <row r="13" spans="1:14" ht="24.75" customHeight="1" x14ac:dyDescent="0.2">
      <c r="A13" s="266" t="s">
        <v>340</v>
      </c>
      <c r="B13" s="272" t="s">
        <v>341</v>
      </c>
      <c r="C13" s="268">
        <f>C14</f>
        <v>241.66</v>
      </c>
      <c r="D13" s="268">
        <f>D14</f>
        <v>250.61</v>
      </c>
      <c r="E13" s="273"/>
      <c r="F13" s="270"/>
      <c r="G13" s="271"/>
      <c r="H13" s="270"/>
      <c r="I13" s="261"/>
    </row>
    <row r="14" spans="1:14" ht="28.5" customHeight="1" x14ac:dyDescent="0.2">
      <c r="A14" s="274" t="s">
        <v>342</v>
      </c>
      <c r="B14" s="275" t="s">
        <v>343</v>
      </c>
      <c r="C14" s="397">
        <f>C15</f>
        <v>241.66</v>
      </c>
      <c r="D14" s="397">
        <f>D15</f>
        <v>250.61</v>
      </c>
      <c r="E14" s="273"/>
      <c r="F14" s="270"/>
      <c r="G14" s="271"/>
      <c r="H14" s="270"/>
      <c r="I14" s="261"/>
    </row>
    <row r="15" spans="1:14" ht="38.25" customHeight="1" x14ac:dyDescent="0.2">
      <c r="A15" s="274" t="s">
        <v>344</v>
      </c>
      <c r="B15" s="275" t="s">
        <v>345</v>
      </c>
      <c r="C15" s="276">
        <v>241.66</v>
      </c>
      <c r="D15" s="276">
        <v>250.61</v>
      </c>
      <c r="E15" s="273"/>
      <c r="F15" s="270"/>
      <c r="G15" s="271"/>
      <c r="H15" s="270"/>
      <c r="I15" s="261"/>
    </row>
    <row r="16" spans="1:14" ht="24.75" hidden="1" customHeight="1" x14ac:dyDescent="0.2">
      <c r="A16" s="266" t="s">
        <v>346</v>
      </c>
      <c r="B16" s="272" t="s">
        <v>347</v>
      </c>
      <c r="C16" s="277">
        <f>C17</f>
        <v>0</v>
      </c>
      <c r="D16" s="277">
        <f>D17</f>
        <v>0</v>
      </c>
      <c r="E16" s="273"/>
      <c r="F16" s="270"/>
      <c r="G16" s="271"/>
      <c r="H16" s="270"/>
      <c r="I16" s="261"/>
    </row>
    <row r="17" spans="1:9" ht="24.75" hidden="1" customHeight="1" x14ac:dyDescent="0.2">
      <c r="A17" s="274" t="s">
        <v>342</v>
      </c>
      <c r="B17" s="278" t="s">
        <v>348</v>
      </c>
      <c r="C17" s="279">
        <f>C18</f>
        <v>0</v>
      </c>
      <c r="D17" s="279">
        <f>D18</f>
        <v>0</v>
      </c>
      <c r="E17" s="273"/>
      <c r="F17" s="270"/>
      <c r="G17" s="271"/>
      <c r="H17" s="270"/>
      <c r="I17" s="261"/>
    </row>
    <row r="18" spans="1:9" ht="24.75" hidden="1" customHeight="1" x14ac:dyDescent="0.2">
      <c r="A18" s="274" t="s">
        <v>349</v>
      </c>
      <c r="B18" s="278" t="s">
        <v>350</v>
      </c>
      <c r="C18" s="279">
        <v>0</v>
      </c>
      <c r="D18" s="279">
        <v>0</v>
      </c>
      <c r="E18" s="273"/>
      <c r="F18" s="270"/>
      <c r="G18" s="271"/>
      <c r="H18" s="270"/>
      <c r="I18" s="261"/>
    </row>
    <row r="19" spans="1:9" ht="41.25" customHeight="1" x14ac:dyDescent="0.2">
      <c r="A19" s="280" t="s">
        <v>351</v>
      </c>
      <c r="B19" s="281" t="s">
        <v>352</v>
      </c>
      <c r="C19" s="398">
        <f>C20</f>
        <v>0</v>
      </c>
      <c r="D19" s="398">
        <f>D20</f>
        <v>0</v>
      </c>
      <c r="E19" s="273"/>
      <c r="F19" s="270"/>
      <c r="G19" s="271"/>
      <c r="H19" s="270"/>
      <c r="I19" s="261"/>
    </row>
    <row r="20" spans="1:9" ht="39.75" customHeight="1" x14ac:dyDescent="0.2">
      <c r="A20" s="266" t="s">
        <v>353</v>
      </c>
      <c r="B20" s="272" t="s">
        <v>354</v>
      </c>
      <c r="C20" s="277">
        <f>C21+C23</f>
        <v>0</v>
      </c>
      <c r="D20" s="277">
        <f>D21+D23</f>
        <v>0</v>
      </c>
      <c r="E20" s="234"/>
      <c r="F20" s="235"/>
      <c r="G20" s="235"/>
      <c r="H20" s="235"/>
      <c r="I20" s="261"/>
    </row>
    <row r="21" spans="1:9" ht="39" hidden="1" customHeight="1" x14ac:dyDescent="0.2">
      <c r="A21" s="283" t="s">
        <v>355</v>
      </c>
      <c r="B21" s="284" t="s">
        <v>356</v>
      </c>
      <c r="C21" s="285">
        <f>C22</f>
        <v>0</v>
      </c>
      <c r="D21" s="285">
        <f>D22</f>
        <v>0</v>
      </c>
      <c r="E21" s="234"/>
      <c r="F21" s="235"/>
      <c r="G21" s="235"/>
      <c r="H21" s="235"/>
      <c r="I21" s="261"/>
    </row>
    <row r="22" spans="1:9" ht="38.25" hidden="1" customHeight="1" x14ac:dyDescent="0.2">
      <c r="A22" s="274" t="s">
        <v>357</v>
      </c>
      <c r="B22" s="278" t="s">
        <v>358</v>
      </c>
      <c r="C22" s="279">
        <v>0</v>
      </c>
      <c r="D22" s="279">
        <v>0</v>
      </c>
      <c r="E22" s="234"/>
      <c r="F22" s="235"/>
      <c r="G22" s="235"/>
      <c r="H22" s="235"/>
      <c r="I22" s="261"/>
    </row>
    <row r="23" spans="1:9" ht="50.25" customHeight="1" x14ac:dyDescent="0.2">
      <c r="A23" s="283" t="s">
        <v>359</v>
      </c>
      <c r="B23" s="284" t="s">
        <v>360</v>
      </c>
      <c r="C23" s="285">
        <f>C24</f>
        <v>0</v>
      </c>
      <c r="D23" s="285">
        <f>D24</f>
        <v>0</v>
      </c>
      <c r="E23" s="234"/>
      <c r="F23" s="235"/>
      <c r="G23" s="235"/>
      <c r="H23" s="235"/>
      <c r="I23" s="261"/>
    </row>
    <row r="24" spans="1:9" ht="50.25" customHeight="1" x14ac:dyDescent="0.2">
      <c r="A24" s="274" t="s">
        <v>361</v>
      </c>
      <c r="B24" s="275" t="s">
        <v>362</v>
      </c>
      <c r="C24" s="279">
        <v>0</v>
      </c>
      <c r="D24" s="279">
        <v>0</v>
      </c>
      <c r="E24" s="234"/>
      <c r="F24" s="235"/>
      <c r="G24" s="235"/>
      <c r="H24" s="235"/>
      <c r="I24" s="261"/>
    </row>
    <row r="25" spans="1:9" ht="21" hidden="1" customHeight="1" x14ac:dyDescent="0.2">
      <c r="A25" s="266" t="s">
        <v>363</v>
      </c>
      <c r="B25" s="272" t="s">
        <v>364</v>
      </c>
      <c r="C25" s="277">
        <f>C26</f>
        <v>0</v>
      </c>
      <c r="D25" s="277">
        <f>D26</f>
        <v>0</v>
      </c>
      <c r="E25" s="309"/>
      <c r="F25" s="309"/>
      <c r="G25" s="309"/>
      <c r="H25" s="309"/>
      <c r="I25" s="261"/>
    </row>
    <row r="26" spans="1:9" ht="26.25" hidden="1" customHeight="1" x14ac:dyDescent="0.2">
      <c r="A26" s="287" t="s">
        <v>365</v>
      </c>
      <c r="B26" s="278" t="s">
        <v>366</v>
      </c>
      <c r="C26" s="288">
        <f>C27</f>
        <v>0</v>
      </c>
      <c r="D26" s="288">
        <f>D27</f>
        <v>0</v>
      </c>
      <c r="E26" s="237"/>
      <c r="F26" s="237"/>
      <c r="G26" s="237"/>
      <c r="H26" s="237"/>
      <c r="I26" s="261"/>
    </row>
    <row r="27" spans="1:9" ht="24.75" hidden="1" customHeight="1" x14ac:dyDescent="0.2">
      <c r="A27" s="287" t="s">
        <v>367</v>
      </c>
      <c r="B27" s="278" t="s">
        <v>368</v>
      </c>
      <c r="C27" s="288">
        <f>C28+C29</f>
        <v>0</v>
      </c>
      <c r="D27" s="288">
        <f>D28+D29</f>
        <v>0</v>
      </c>
      <c r="E27" s="237"/>
      <c r="F27" s="237"/>
      <c r="G27" s="237"/>
      <c r="H27" s="237"/>
      <c r="I27" s="261"/>
    </row>
    <row r="28" spans="1:9" ht="20.25" hidden="1" customHeight="1" x14ac:dyDescent="0.2">
      <c r="A28" s="287" t="s">
        <v>369</v>
      </c>
      <c r="B28" s="278" t="s">
        <v>370</v>
      </c>
      <c r="C28" s="288"/>
      <c r="D28" s="288"/>
      <c r="E28" s="237"/>
      <c r="F28" s="289"/>
      <c r="G28" s="237"/>
      <c r="H28" s="237"/>
      <c r="I28" s="290"/>
    </row>
    <row r="29" spans="1:9" ht="30.75" hidden="1" customHeight="1" x14ac:dyDescent="0.2">
      <c r="A29" s="287" t="s">
        <v>371</v>
      </c>
      <c r="B29" s="278" t="s">
        <v>372</v>
      </c>
      <c r="C29" s="288">
        <v>0</v>
      </c>
      <c r="D29" s="288">
        <v>0</v>
      </c>
      <c r="E29" s="237"/>
      <c r="F29" s="289"/>
      <c r="G29" s="237"/>
      <c r="H29" s="237"/>
      <c r="I29" s="290"/>
    </row>
    <row r="30" spans="1:9" ht="27" customHeight="1" x14ac:dyDescent="0.2">
      <c r="A30" s="291" t="s">
        <v>373</v>
      </c>
      <c r="B30" s="292" t="s">
        <v>374</v>
      </c>
      <c r="C30" s="293">
        <f>C31+C35</f>
        <v>0</v>
      </c>
      <c r="D30" s="293">
        <f>D31+D35</f>
        <v>0</v>
      </c>
      <c r="E30" s="235"/>
      <c r="F30" s="235"/>
      <c r="G30" s="235"/>
      <c r="H30" s="235"/>
      <c r="I30" s="261"/>
    </row>
    <row r="31" spans="1:9" ht="18.75" customHeight="1" x14ac:dyDescent="0.2">
      <c r="A31" s="295" t="s">
        <v>375</v>
      </c>
      <c r="B31" s="284" t="s">
        <v>376</v>
      </c>
      <c r="C31" s="286">
        <f t="shared" ref="C31:D33" si="0">C32</f>
        <v>-19849.009999999998</v>
      </c>
      <c r="D31" s="286">
        <f t="shared" si="0"/>
        <v>-19593.41</v>
      </c>
      <c r="E31" s="309"/>
      <c r="F31" s="309"/>
      <c r="G31" s="309"/>
      <c r="H31" s="309"/>
      <c r="I31" s="261"/>
    </row>
    <row r="32" spans="1:9" ht="15" customHeight="1" x14ac:dyDescent="0.2">
      <c r="A32" s="296" t="s">
        <v>377</v>
      </c>
      <c r="B32" s="275" t="s">
        <v>378</v>
      </c>
      <c r="C32" s="297">
        <f t="shared" si="0"/>
        <v>-19849.009999999998</v>
      </c>
      <c r="D32" s="297">
        <f t="shared" si="0"/>
        <v>-19593.41</v>
      </c>
      <c r="E32" s="237"/>
      <c r="F32" s="237"/>
      <c r="G32" s="237"/>
      <c r="H32" s="237"/>
      <c r="I32" s="261"/>
    </row>
    <row r="33" spans="1:9" ht="25.5" x14ac:dyDescent="0.2">
      <c r="A33" s="287" t="s">
        <v>379</v>
      </c>
      <c r="B33" s="275" t="s">
        <v>380</v>
      </c>
      <c r="C33" s="297">
        <f t="shared" si="0"/>
        <v>-19849.009999999998</v>
      </c>
      <c r="D33" s="297">
        <f t="shared" si="0"/>
        <v>-19593.41</v>
      </c>
      <c r="E33" s="237"/>
      <c r="F33" s="237"/>
      <c r="G33" s="237"/>
      <c r="H33" s="237"/>
      <c r="I33" s="261"/>
    </row>
    <row r="34" spans="1:9" ht="25.5" x14ac:dyDescent="0.2">
      <c r="A34" s="287" t="s">
        <v>381</v>
      </c>
      <c r="B34" s="275" t="s">
        <v>382</v>
      </c>
      <c r="C34" s="297">
        <f>-(прил№2!C90+'прил №10'!C15)</f>
        <v>-19849.009999999998</v>
      </c>
      <c r="D34" s="297">
        <f>-(прил№2!D90+'прил №10'!D15)</f>
        <v>-19593.41</v>
      </c>
      <c r="E34" s="237"/>
      <c r="F34" s="237"/>
      <c r="G34" s="237"/>
      <c r="H34" s="237"/>
      <c r="I34" s="290"/>
    </row>
    <row r="35" spans="1:9" ht="18" customHeight="1" x14ac:dyDescent="0.2">
      <c r="A35" s="295" t="s">
        <v>383</v>
      </c>
      <c r="B35" s="284" t="s">
        <v>384</v>
      </c>
      <c r="C35" s="286">
        <f t="shared" ref="C35:D37" si="1">C36</f>
        <v>19849.009999999998</v>
      </c>
      <c r="D35" s="286">
        <f t="shared" si="1"/>
        <v>19593.41</v>
      </c>
      <c r="E35" s="235"/>
      <c r="F35" s="235"/>
      <c r="G35" s="235"/>
      <c r="H35" s="235"/>
      <c r="I35" s="261"/>
    </row>
    <row r="36" spans="1:9" ht="15.75" customHeight="1" x14ac:dyDescent="0.2">
      <c r="A36" s="296" t="s">
        <v>385</v>
      </c>
      <c r="B36" s="275" t="s">
        <v>386</v>
      </c>
      <c r="C36" s="297">
        <f t="shared" si="1"/>
        <v>19849.009999999998</v>
      </c>
      <c r="D36" s="297">
        <f t="shared" si="1"/>
        <v>19593.41</v>
      </c>
      <c r="E36" s="232"/>
      <c r="F36" s="232"/>
      <c r="G36" s="232"/>
      <c r="H36" s="232"/>
      <c r="I36" s="261"/>
    </row>
    <row r="37" spans="1:9" ht="27" customHeight="1" x14ac:dyDescent="0.2">
      <c r="A37" s="287" t="s">
        <v>387</v>
      </c>
      <c r="B37" s="275" t="s">
        <v>388</v>
      </c>
      <c r="C37" s="399">
        <f t="shared" si="1"/>
        <v>19849.009999999998</v>
      </c>
      <c r="D37" s="399">
        <f t="shared" si="1"/>
        <v>19593.41</v>
      </c>
      <c r="E37" s="232"/>
      <c r="F37" s="232"/>
      <c r="G37" s="232"/>
      <c r="H37" s="232"/>
      <c r="I37" s="261"/>
    </row>
    <row r="38" spans="1:9" ht="30" customHeight="1" thickBot="1" x14ac:dyDescent="0.25">
      <c r="A38" s="298" t="s">
        <v>389</v>
      </c>
      <c r="B38" s="299" t="s">
        <v>390</v>
      </c>
      <c r="C38" s="400">
        <f>'Прил №8'!G13+139.31+'прил №10'!C24</f>
        <v>19849.009999999998</v>
      </c>
      <c r="D38" s="400">
        <f>'Прил №8'!H13+288.29+'прил №10'!D24</f>
        <v>19593.41</v>
      </c>
      <c r="E38" s="237"/>
      <c r="F38" s="237"/>
      <c r="G38" s="237"/>
      <c r="H38" s="237"/>
      <c r="I38" s="261"/>
    </row>
    <row r="39" spans="1:9" ht="24" customHeight="1" x14ac:dyDescent="0.2">
      <c r="A39" s="301"/>
      <c r="B39" s="302"/>
      <c r="C39" s="302"/>
      <c r="D39" s="232"/>
      <c r="E39" s="237"/>
      <c r="F39" s="237"/>
      <c r="G39" s="237"/>
      <c r="H39" s="237"/>
      <c r="I39" s="261"/>
    </row>
    <row r="40" spans="1:9" ht="24" customHeight="1" x14ac:dyDescent="0.2">
      <c r="A40" s="301"/>
      <c r="B40" s="302"/>
      <c r="C40" s="302"/>
      <c r="D40" s="232"/>
      <c r="E40" s="237"/>
      <c r="F40" s="237"/>
      <c r="G40" s="237"/>
      <c r="H40" s="237"/>
      <c r="I40" s="261"/>
    </row>
    <row r="41" spans="1:9" ht="24" customHeight="1" x14ac:dyDescent="0.2">
      <c r="A41" s="163"/>
      <c r="B41" s="420"/>
      <c r="C41" s="420"/>
      <c r="D41" s="420"/>
      <c r="E41" s="309"/>
      <c r="F41" s="309"/>
    </row>
  </sheetData>
  <mergeCells count="11">
    <mergeCell ref="E8:H8"/>
    <mergeCell ref="B41:D41"/>
    <mergeCell ref="B1:D1"/>
    <mergeCell ref="B2:D2"/>
    <mergeCell ref="B3:D3"/>
    <mergeCell ref="B4:D4"/>
    <mergeCell ref="A6:D6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353" customWidth="1"/>
    <col min="2" max="2" width="36.85546875" style="353" customWidth="1"/>
    <col min="3" max="3" width="24.42578125" style="353" customWidth="1"/>
    <col min="4" max="4" width="5.85546875" style="353" customWidth="1"/>
    <col min="5" max="5" width="6.5703125" style="353" customWidth="1"/>
    <col min="6" max="6" width="12.140625" style="353" customWidth="1"/>
    <col min="7" max="7" width="6.28515625" style="353" customWidth="1"/>
    <col min="8" max="8" width="12.28515625" style="353" customWidth="1"/>
    <col min="9" max="9" width="10" style="353" customWidth="1"/>
    <col min="10" max="16384" width="9.140625" style="353"/>
  </cols>
  <sheetData>
    <row r="1" spans="1:8" x14ac:dyDescent="0.25">
      <c r="A1" s="350"/>
      <c r="B1" s="351"/>
      <c r="C1" s="352"/>
      <c r="D1" s="454" t="s">
        <v>510</v>
      </c>
      <c r="E1" s="454"/>
      <c r="F1" s="454"/>
      <c r="G1" s="454"/>
      <c r="H1" s="454"/>
    </row>
    <row r="2" spans="1:8" x14ac:dyDescent="0.25">
      <c r="A2" s="350"/>
      <c r="B2" s="351"/>
      <c r="C2" s="352"/>
      <c r="D2" s="454" t="s">
        <v>332</v>
      </c>
      <c r="E2" s="454"/>
      <c r="F2" s="454"/>
      <c r="G2" s="454"/>
      <c r="H2" s="454"/>
    </row>
    <row r="3" spans="1:8" ht="45" customHeight="1" x14ac:dyDescent="0.25">
      <c r="A3" s="350"/>
      <c r="B3" s="351"/>
      <c r="C3" s="352"/>
      <c r="D3" s="455" t="s">
        <v>158</v>
      </c>
      <c r="E3" s="455"/>
      <c r="F3" s="455"/>
      <c r="G3" s="455"/>
      <c r="H3" s="455"/>
    </row>
    <row r="4" spans="1:8" x14ac:dyDescent="0.25">
      <c r="A4" s="350"/>
      <c r="B4" s="351"/>
      <c r="C4" s="352"/>
      <c r="D4" s="454" t="s">
        <v>522</v>
      </c>
      <c r="E4" s="454"/>
      <c r="F4" s="454"/>
      <c r="G4" s="454"/>
      <c r="H4" s="454"/>
    </row>
    <row r="5" spans="1:8" x14ac:dyDescent="0.25">
      <c r="A5" s="350"/>
      <c r="B5" s="351"/>
      <c r="C5" s="352"/>
      <c r="D5" s="354"/>
      <c r="E5" s="354"/>
      <c r="F5" s="354"/>
      <c r="G5" s="354"/>
      <c r="H5" s="354"/>
    </row>
    <row r="6" spans="1:8" x14ac:dyDescent="0.25">
      <c r="A6" s="350"/>
      <c r="B6" s="351"/>
      <c r="C6" s="352"/>
      <c r="D6" s="352"/>
      <c r="E6" s="354"/>
      <c r="F6" s="355"/>
      <c r="G6" s="355"/>
      <c r="H6" s="352"/>
    </row>
    <row r="7" spans="1:8" x14ac:dyDescent="0.25">
      <c r="A7" s="350"/>
      <c r="B7" s="351"/>
      <c r="C7" s="352"/>
      <c r="D7" s="352"/>
      <c r="E7" s="354"/>
      <c r="F7" s="355"/>
      <c r="G7" s="355"/>
      <c r="H7" s="352"/>
    </row>
    <row r="8" spans="1:8" ht="12.75" customHeight="1" x14ac:dyDescent="0.25">
      <c r="A8" s="456" t="s">
        <v>511</v>
      </c>
      <c r="B8" s="456"/>
      <c r="C8" s="456"/>
      <c r="D8" s="456"/>
      <c r="E8" s="456"/>
      <c r="F8" s="456"/>
      <c r="G8" s="456"/>
      <c r="H8" s="456"/>
    </row>
    <row r="9" spans="1:8" ht="18.75" customHeight="1" x14ac:dyDescent="0.25">
      <c r="A9" s="457"/>
      <c r="B9" s="457"/>
      <c r="C9" s="457"/>
      <c r="D9" s="457"/>
      <c r="E9" s="457"/>
      <c r="F9" s="457"/>
      <c r="G9" s="457"/>
      <c r="H9" s="457"/>
    </row>
    <row r="10" spans="1:8" ht="18.75" customHeight="1" x14ac:dyDescent="0.25">
      <c r="A10" s="356"/>
      <c r="B10" s="356"/>
      <c r="C10" s="356"/>
      <c r="D10" s="356"/>
      <c r="E10" s="356"/>
      <c r="F10" s="356"/>
      <c r="G10" s="356"/>
      <c r="H10" s="356"/>
    </row>
    <row r="11" spans="1:8" ht="16.5" thickBot="1" x14ac:dyDescent="0.3">
      <c r="A11" s="357"/>
      <c r="B11" s="358"/>
      <c r="C11" s="358"/>
      <c r="D11" s="358"/>
      <c r="E11" s="359"/>
      <c r="F11" s="358"/>
      <c r="G11" s="358"/>
      <c r="H11" s="360" t="s">
        <v>470</v>
      </c>
    </row>
    <row r="12" spans="1:8" x14ac:dyDescent="0.25">
      <c r="A12" s="447" t="s">
        <v>471</v>
      </c>
      <c r="B12" s="449" t="s">
        <v>472</v>
      </c>
      <c r="C12" s="449" t="s">
        <v>473</v>
      </c>
      <c r="D12" s="451" t="s">
        <v>474</v>
      </c>
      <c r="E12" s="451"/>
      <c r="F12" s="451"/>
      <c r="G12" s="451"/>
      <c r="H12" s="452" t="s">
        <v>512</v>
      </c>
    </row>
    <row r="13" spans="1:8" ht="21" customHeight="1" thickBot="1" x14ac:dyDescent="0.3">
      <c r="A13" s="448"/>
      <c r="B13" s="450"/>
      <c r="C13" s="450"/>
      <c r="D13" s="361" t="s">
        <v>17</v>
      </c>
      <c r="E13" s="361" t="s">
        <v>475</v>
      </c>
      <c r="F13" s="362" t="s">
        <v>34</v>
      </c>
      <c r="G13" s="362" t="s">
        <v>35</v>
      </c>
      <c r="H13" s="453"/>
    </row>
    <row r="14" spans="1:8" ht="13.5" customHeight="1" x14ac:dyDescent="0.25">
      <c r="A14" s="458" t="s">
        <v>476</v>
      </c>
      <c r="B14" s="460" t="s">
        <v>477</v>
      </c>
      <c r="C14" s="363" t="s">
        <v>478</v>
      </c>
      <c r="D14" s="364"/>
      <c r="E14" s="364"/>
      <c r="F14" s="365"/>
      <c r="G14" s="364"/>
      <c r="H14" s="366">
        <f>H23</f>
        <v>2012.5</v>
      </c>
    </row>
    <row r="15" spans="1:8" ht="51" customHeight="1" thickBot="1" x14ac:dyDescent="0.3">
      <c r="A15" s="459"/>
      <c r="B15" s="461"/>
      <c r="C15" s="367" t="s">
        <v>479</v>
      </c>
      <c r="D15" s="368" t="s">
        <v>64</v>
      </c>
      <c r="E15" s="368" t="s">
        <v>480</v>
      </c>
      <c r="F15" s="369" t="s">
        <v>82</v>
      </c>
      <c r="G15" s="370" t="s">
        <v>481</v>
      </c>
      <c r="H15" s="412">
        <v>1922.98</v>
      </c>
    </row>
    <row r="16" spans="1:8" ht="41.25" hidden="1" customHeight="1" x14ac:dyDescent="0.25">
      <c r="A16" s="458" t="s">
        <v>482</v>
      </c>
      <c r="B16" s="462"/>
      <c r="C16" s="363" t="s">
        <v>478</v>
      </c>
      <c r="D16" s="364"/>
      <c r="E16" s="364"/>
      <c r="F16" s="365"/>
      <c r="G16" s="364"/>
      <c r="H16" s="413">
        <f>SUM(H17:H17)</f>
        <v>0</v>
      </c>
    </row>
    <row r="17" spans="1:8" ht="51.75" hidden="1" thickBot="1" x14ac:dyDescent="0.3">
      <c r="A17" s="459"/>
      <c r="B17" s="463"/>
      <c r="C17" s="367" t="s">
        <v>479</v>
      </c>
      <c r="D17" s="368" t="s">
        <v>64</v>
      </c>
      <c r="E17" s="370"/>
      <c r="F17" s="373"/>
      <c r="G17" s="370"/>
      <c r="H17" s="412"/>
    </row>
    <row r="18" spans="1:8" hidden="1" x14ac:dyDescent="0.25">
      <c r="A18" s="464" t="s">
        <v>483</v>
      </c>
      <c r="B18" s="466"/>
      <c r="C18" s="374" t="s">
        <v>478</v>
      </c>
      <c r="D18" s="375"/>
      <c r="E18" s="375"/>
      <c r="F18" s="376"/>
      <c r="G18" s="375"/>
      <c r="H18" s="414">
        <f>SUM(H19:H19)</f>
        <v>0</v>
      </c>
    </row>
    <row r="19" spans="1:8" ht="51.75" hidden="1" thickBot="1" x14ac:dyDescent="0.3">
      <c r="A19" s="465"/>
      <c r="B19" s="467"/>
      <c r="C19" s="367" t="s">
        <v>479</v>
      </c>
      <c r="D19" s="368" t="s">
        <v>64</v>
      </c>
      <c r="E19" s="370"/>
      <c r="F19" s="373"/>
      <c r="G19" s="370"/>
      <c r="H19" s="412"/>
    </row>
    <row r="20" spans="1:8" ht="16.5" hidden="1" thickTop="1" x14ac:dyDescent="0.25">
      <c r="A20" s="468"/>
      <c r="B20" s="470"/>
      <c r="C20" s="363" t="s">
        <v>485</v>
      </c>
      <c r="D20" s="378"/>
      <c r="E20" s="364"/>
      <c r="F20" s="365"/>
      <c r="G20" s="378"/>
      <c r="H20" s="413">
        <f>H21</f>
        <v>0</v>
      </c>
    </row>
    <row r="21" spans="1:8" ht="42" hidden="1" customHeight="1" x14ac:dyDescent="0.25">
      <c r="A21" s="469"/>
      <c r="B21" s="471"/>
      <c r="C21" s="379"/>
      <c r="D21" s="380"/>
      <c r="E21" s="381"/>
      <c r="F21" s="382"/>
      <c r="G21" s="381"/>
      <c r="H21" s="415"/>
    </row>
    <row r="22" spans="1:8" ht="64.5" customHeight="1" x14ac:dyDescent="0.25">
      <c r="A22" s="384" t="s">
        <v>482</v>
      </c>
      <c r="B22" s="385" t="s">
        <v>415</v>
      </c>
      <c r="C22" s="386" t="s">
        <v>479</v>
      </c>
      <c r="D22" s="387">
        <v>727</v>
      </c>
      <c r="E22" s="388" t="s">
        <v>487</v>
      </c>
      <c r="F22" s="389" t="s">
        <v>115</v>
      </c>
      <c r="G22" s="388" t="s">
        <v>481</v>
      </c>
      <c r="H22" s="416">
        <v>89.56</v>
      </c>
    </row>
    <row r="23" spans="1:8" ht="16.5" thickBot="1" x14ac:dyDescent="0.3">
      <c r="A23" s="472" t="s">
        <v>488</v>
      </c>
      <c r="B23" s="473"/>
      <c r="C23" s="391"/>
      <c r="D23" s="392"/>
      <c r="E23" s="393"/>
      <c r="F23" s="392"/>
      <c r="G23" s="392"/>
      <c r="H23" s="417">
        <f>H15+H22</f>
        <v>2012.54</v>
      </c>
    </row>
    <row r="24" spans="1:8" x14ac:dyDescent="0.25">
      <c r="H24" s="395"/>
    </row>
    <row r="25" spans="1:8" x14ac:dyDescent="0.25">
      <c r="B25" s="474"/>
      <c r="C25" s="474"/>
      <c r="F25" s="474"/>
      <c r="G25" s="474"/>
      <c r="H25" s="355"/>
    </row>
    <row r="26" spans="1:8" x14ac:dyDescent="0.25">
      <c r="B26" s="396"/>
      <c r="H26" s="355"/>
    </row>
    <row r="27" spans="1:8" x14ac:dyDescent="0.25">
      <c r="H27" s="355"/>
    </row>
    <row r="28" spans="1:8" x14ac:dyDescent="0.25">
      <c r="H28" s="355"/>
    </row>
    <row r="29" spans="1:8" x14ac:dyDescent="0.25">
      <c r="H29" s="355"/>
    </row>
    <row r="30" spans="1:8" x14ac:dyDescent="0.25">
      <c r="H30" s="395"/>
    </row>
    <row r="31" spans="1:8" x14ac:dyDescent="0.25">
      <c r="H31" s="395"/>
    </row>
    <row r="32" spans="1:8" x14ac:dyDescent="0.25">
      <c r="H32" s="395"/>
    </row>
    <row r="33" spans="8:8" x14ac:dyDescent="0.25">
      <c r="H33" s="395"/>
    </row>
    <row r="34" spans="8:8" x14ac:dyDescent="0.25">
      <c r="H34" s="395"/>
    </row>
    <row r="35" spans="8:8" x14ac:dyDescent="0.25">
      <c r="H35" s="395"/>
    </row>
    <row r="36" spans="8:8" x14ac:dyDescent="0.25">
      <c r="H36" s="395"/>
    </row>
    <row r="37" spans="8:8" x14ac:dyDescent="0.25">
      <c r="H37" s="395"/>
    </row>
    <row r="38" spans="8:8" x14ac:dyDescent="0.25">
      <c r="H38" s="395"/>
    </row>
    <row r="39" spans="8:8" x14ac:dyDescent="0.25">
      <c r="H39" s="395"/>
    </row>
    <row r="40" spans="8:8" x14ac:dyDescent="0.25">
      <c r="H40" s="395"/>
    </row>
    <row r="41" spans="8:8" x14ac:dyDescent="0.25">
      <c r="H41" s="395"/>
    </row>
    <row r="42" spans="8:8" x14ac:dyDescent="0.25">
      <c r="H42" s="395"/>
    </row>
    <row r="43" spans="8:8" x14ac:dyDescent="0.25">
      <c r="H43" s="395"/>
    </row>
    <row r="44" spans="8:8" x14ac:dyDescent="0.25">
      <c r="H44" s="395"/>
    </row>
    <row r="45" spans="8:8" x14ac:dyDescent="0.25">
      <c r="H45" s="395"/>
    </row>
    <row r="46" spans="8:8" x14ac:dyDescent="0.25">
      <c r="H46" s="395"/>
    </row>
    <row r="47" spans="8:8" x14ac:dyDescent="0.25">
      <c r="H47" s="395"/>
    </row>
    <row r="48" spans="8:8" x14ac:dyDescent="0.25">
      <c r="H48" s="395"/>
    </row>
    <row r="49" spans="8:8" x14ac:dyDescent="0.25">
      <c r="H49" s="395"/>
    </row>
    <row r="50" spans="8:8" x14ac:dyDescent="0.25">
      <c r="H50" s="395"/>
    </row>
    <row r="51" spans="8:8" x14ac:dyDescent="0.25">
      <c r="H51" s="395"/>
    </row>
    <row r="52" spans="8:8" x14ac:dyDescent="0.25">
      <c r="H52" s="395"/>
    </row>
    <row r="53" spans="8:8" x14ac:dyDescent="0.25">
      <c r="H53" s="395"/>
    </row>
    <row r="54" spans="8:8" x14ac:dyDescent="0.25">
      <c r="H54" s="395"/>
    </row>
  </sheetData>
  <sheetProtection autoFilter="0"/>
  <autoFilter ref="A14:H14"/>
  <mergeCells count="21">
    <mergeCell ref="A20:A21"/>
    <mergeCell ref="B20:B21"/>
    <mergeCell ref="A23:B23"/>
    <mergeCell ref="B25:C25"/>
    <mergeCell ref="F25:G25"/>
    <mergeCell ref="A14:A15"/>
    <mergeCell ref="B14:B15"/>
    <mergeCell ref="A16:A17"/>
    <mergeCell ref="B16:B17"/>
    <mergeCell ref="A18:A19"/>
    <mergeCell ref="B18:B19"/>
    <mergeCell ref="D1:H1"/>
    <mergeCell ref="D2:H2"/>
    <mergeCell ref="D3:H3"/>
    <mergeCell ref="D4:H4"/>
    <mergeCell ref="A8:H9"/>
    <mergeCell ref="A12:A13"/>
    <mergeCell ref="B12:B13"/>
    <mergeCell ref="C12:C13"/>
    <mergeCell ref="D12:G12"/>
    <mergeCell ref="H12:H13"/>
  </mergeCells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прил№1 </vt:lpstr>
      <vt:lpstr>прил№2</vt:lpstr>
      <vt:lpstr>Прил №5</vt:lpstr>
      <vt:lpstr>Прил №6</vt:lpstr>
      <vt:lpstr>Прил №7</vt:lpstr>
      <vt:lpstr>Прил №8</vt:lpstr>
      <vt:lpstr>прил №9</vt:lpstr>
      <vt:lpstr>прил №10</vt:lpstr>
      <vt:lpstr>прил№11</vt:lpstr>
      <vt:lpstr>прил№12</vt:lpstr>
      <vt:lpstr>прил №13</vt:lpstr>
      <vt:lpstr>прил №14</vt:lpstr>
      <vt:lpstr>'Прил №5'!Заголовки_для_печати</vt:lpstr>
      <vt:lpstr>'Прил №6'!Заголовки_для_печати</vt:lpstr>
      <vt:lpstr>'Прил №7'!Заголовки_для_печати</vt:lpstr>
      <vt:lpstr>'Прил №8'!Заголовки_для_печати</vt:lpstr>
      <vt:lpstr>прил№11!Заголовки_для_печати</vt:lpstr>
      <vt:lpstr>прил№12!Заголовки_для_печати</vt:lpstr>
      <vt:lpstr>'Прил №5'!Область_печати</vt:lpstr>
      <vt:lpstr>'Прил №6'!Область_печати</vt:lpstr>
      <vt:lpstr>'Прил №8'!Область_печати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2021-12-28T09:49:27Z</cp:lastPrinted>
  <dcterms:created xsi:type="dcterms:W3CDTF">2007-03-15T07:53:30Z</dcterms:created>
  <dcterms:modified xsi:type="dcterms:W3CDTF">2021-12-29T01:10:25Z</dcterms:modified>
</cp:coreProperties>
</file>