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евякинский вестник Февраль 28.02.2023\изменеия бюджет\"/>
    </mc:Choice>
  </mc:AlternateContent>
  <bookViews>
    <workbookView xWindow="240" yWindow="375" windowWidth="14955" windowHeight="8445" activeTab="4"/>
  </bookViews>
  <sheets>
    <sheet name="прил№1 " sheetId="20" r:id="rId1"/>
    <sheet name="прил№2" sheetId="50" r:id="rId2"/>
    <sheet name="Прил №3" sheetId="34" r:id="rId3"/>
    <sheet name="Прил №5" sheetId="49" r:id="rId4"/>
    <sheet name="прил №7" sheetId="13" r:id="rId5"/>
  </sheets>
  <definedNames>
    <definedName name="_xlnm._FilterDatabase" localSheetId="2" hidden="1">'Прил №3'!$A$1:$E$46</definedName>
    <definedName name="_xlnm._FilterDatabase" localSheetId="3" hidden="1">'Прил №5'!$A$1:$G$159</definedName>
    <definedName name="_xlnm.Print_Titles" localSheetId="2">'Прил №3'!$11:$11</definedName>
    <definedName name="_xlnm.Print_Titles" localSheetId="3">'Прил №5'!$11:$11</definedName>
    <definedName name="_xlnm.Print_Area" localSheetId="2">'Прил №3'!$A$1:$E$38</definedName>
    <definedName name="_xlnm.Print_Area" localSheetId="0">'прил№1 '!$A$1:$C$95</definedName>
    <definedName name="_xlnm.Print_Area" localSheetId="1">прил№2!$A$1:$D$95</definedName>
  </definedNames>
  <calcPr calcId="162913" fullPrecision="0"/>
</workbook>
</file>

<file path=xl/calcChain.xml><?xml version="1.0" encoding="utf-8"?>
<calcChain xmlns="http://schemas.openxmlformats.org/spreadsheetml/2006/main">
  <c r="D88" i="50" l="1"/>
  <c r="C88" i="50"/>
  <c r="D87" i="50"/>
  <c r="C87" i="50"/>
  <c r="D85" i="50"/>
  <c r="C85" i="50"/>
  <c r="D83" i="50"/>
  <c r="C83" i="50"/>
  <c r="D82" i="50"/>
  <c r="C82" i="50"/>
  <c r="D79" i="50"/>
  <c r="C79" i="50"/>
  <c r="D78" i="50"/>
  <c r="C78" i="50"/>
  <c r="D75" i="50"/>
  <c r="D74" i="50" s="1"/>
  <c r="D73" i="50" s="1"/>
  <c r="C75" i="50"/>
  <c r="C74" i="50" s="1"/>
  <c r="C73" i="50" s="1"/>
  <c r="C71" i="50"/>
  <c r="C70" i="50" s="1"/>
  <c r="D70" i="50"/>
  <c r="D68" i="50"/>
  <c r="C68" i="50"/>
  <c r="D67" i="50"/>
  <c r="C67" i="50"/>
  <c r="D65" i="50"/>
  <c r="D62" i="50" s="1"/>
  <c r="C65" i="50"/>
  <c r="C62" i="50" s="1"/>
  <c r="D60" i="50"/>
  <c r="C60" i="50"/>
  <c r="C59" i="50" s="1"/>
  <c r="D59" i="50"/>
  <c r="D57" i="50"/>
  <c r="C57" i="50"/>
  <c r="D56" i="50"/>
  <c r="C56" i="50"/>
  <c r="D55" i="50"/>
  <c r="D53" i="50"/>
  <c r="C53" i="50"/>
  <c r="D52" i="50"/>
  <c r="C52" i="50"/>
  <c r="C51" i="50" s="1"/>
  <c r="D51" i="50"/>
  <c r="D49" i="50"/>
  <c r="D48" i="50" s="1"/>
  <c r="C49" i="50"/>
  <c r="C48" i="50"/>
  <c r="D46" i="50"/>
  <c r="D45" i="50" s="1"/>
  <c r="D44" i="50" s="1"/>
  <c r="C46" i="50"/>
  <c r="C45" i="50" s="1"/>
  <c r="C44" i="50" s="1"/>
  <c r="D42" i="50"/>
  <c r="D41" i="50" s="1"/>
  <c r="D40" i="50" s="1"/>
  <c r="C42" i="50"/>
  <c r="C41" i="50" s="1"/>
  <c r="C40" i="50" s="1"/>
  <c r="D38" i="50"/>
  <c r="C38" i="50"/>
  <c r="D37" i="50"/>
  <c r="C37" i="50"/>
  <c r="D35" i="50"/>
  <c r="C35" i="50"/>
  <c r="D33" i="50"/>
  <c r="D32" i="50" s="1"/>
  <c r="C33" i="50"/>
  <c r="C32" i="50" s="1"/>
  <c r="D30" i="50"/>
  <c r="C30" i="50"/>
  <c r="D28" i="50"/>
  <c r="D27" i="50" s="1"/>
  <c r="C28" i="50"/>
  <c r="C27" i="50" s="1"/>
  <c r="D25" i="50"/>
  <c r="C25" i="50"/>
  <c r="D20" i="50"/>
  <c r="D19" i="50" s="1"/>
  <c r="C20" i="50"/>
  <c r="C19" i="50" s="1"/>
  <c r="D13" i="50"/>
  <c r="C13" i="50"/>
  <c r="D12" i="50"/>
  <c r="C12" i="50"/>
  <c r="C11" i="50" l="1"/>
  <c r="C90" i="50" s="1"/>
  <c r="D11" i="50"/>
  <c r="D90" i="50" s="1"/>
  <c r="C55" i="50"/>
  <c r="G148" i="49" l="1"/>
  <c r="G119" i="49" l="1"/>
  <c r="G127" i="49"/>
  <c r="G126" i="49"/>
  <c r="E32" i="34" l="1"/>
  <c r="G95" i="49" l="1"/>
  <c r="G72" i="49" l="1"/>
  <c r="G147" i="49" l="1"/>
  <c r="G145" i="49" s="1"/>
  <c r="G144" i="49" s="1"/>
  <c r="G143" i="49" s="1"/>
  <c r="G140" i="49"/>
  <c r="G139" i="49" s="1"/>
  <c r="G138" i="49" s="1"/>
  <c r="G137" i="49" s="1"/>
  <c r="G136" i="49" s="1"/>
  <c r="G133" i="49"/>
  <c r="G132" i="49" s="1"/>
  <c r="G131" i="49" s="1"/>
  <c r="G130" i="49" s="1"/>
  <c r="G129" i="49" s="1"/>
  <c r="G118" i="49"/>
  <c r="G117" i="49" s="1"/>
  <c r="G116" i="49" s="1"/>
  <c r="G111" i="49" s="1"/>
  <c r="G114" i="49"/>
  <c r="G113" i="49" s="1"/>
  <c r="G112" i="49" s="1"/>
  <c r="G108" i="49"/>
  <c r="G107" i="49" s="1"/>
  <c r="G106" i="49" s="1"/>
  <c r="E31" i="34" s="1"/>
  <c r="G104" i="49"/>
  <c r="G102" i="49"/>
  <c r="G100" i="49"/>
  <c r="G93" i="49"/>
  <c r="G92" i="49" s="1"/>
  <c r="G89" i="49"/>
  <c r="G88" i="49" s="1"/>
  <c r="G87" i="49"/>
  <c r="G86" i="49" s="1"/>
  <c r="E28" i="34" s="1"/>
  <c r="G84" i="49"/>
  <c r="G83" i="49" s="1"/>
  <c r="G82" i="49" s="1"/>
  <c r="G81" i="49" s="1"/>
  <c r="G80" i="49" s="1"/>
  <c r="G79" i="49" s="1"/>
  <c r="G77" i="49"/>
  <c r="G76" i="49" s="1"/>
  <c r="G75" i="49" s="1"/>
  <c r="G70" i="49"/>
  <c r="G62" i="49"/>
  <c r="G61" i="49" s="1"/>
  <c r="G60" i="49" s="1"/>
  <c r="G59" i="49" s="1"/>
  <c r="G58" i="49" s="1"/>
  <c r="G55" i="49"/>
  <c r="G53" i="49" s="1"/>
  <c r="G49" i="49"/>
  <c r="G48" i="49" s="1"/>
  <c r="G47" i="49"/>
  <c r="G46" i="49" s="1"/>
  <c r="E17" i="34" s="1"/>
  <c r="G44" i="49"/>
  <c r="G43" i="49" s="1"/>
  <c r="G33" i="49"/>
  <c r="G32" i="49" s="1"/>
  <c r="G26" i="49"/>
  <c r="G25" i="49" s="1"/>
  <c r="G23" i="49"/>
  <c r="G22" i="49" s="1"/>
  <c r="G18" i="49"/>
  <c r="G17" i="49" s="1"/>
  <c r="G16" i="49" s="1"/>
  <c r="G15" i="49" s="1"/>
  <c r="G14" i="49" s="1"/>
  <c r="G69" i="49" l="1"/>
  <c r="G67" i="49"/>
  <c r="G66" i="49" s="1"/>
  <c r="E14" i="34"/>
  <c r="G74" i="49"/>
  <c r="E24" i="34" s="1"/>
  <c r="E25" i="34"/>
  <c r="G135" i="49"/>
  <c r="E35" i="34" s="1"/>
  <c r="E36" i="34"/>
  <c r="G142" i="49"/>
  <c r="E37" i="34" s="1"/>
  <c r="E38" i="34"/>
  <c r="G57" i="49"/>
  <c r="E19" i="34" s="1"/>
  <c r="E20" i="34"/>
  <c r="G31" i="49"/>
  <c r="G30" i="49" s="1"/>
  <c r="E22" i="34"/>
  <c r="G99" i="49"/>
  <c r="G98" i="49" s="1"/>
  <c r="G97" i="49" s="1"/>
  <c r="G91" i="49" s="1"/>
  <c r="G146" i="49"/>
  <c r="G52" i="49"/>
  <c r="G51" i="49"/>
  <c r="E18" i="34" s="1"/>
  <c r="G68" i="49"/>
  <c r="G54" i="49"/>
  <c r="E21" i="34" l="1"/>
  <c r="G29" i="49"/>
  <c r="G13" i="49" s="1"/>
  <c r="G85" i="49"/>
  <c r="E27" i="34" s="1"/>
  <c r="E30" i="34"/>
  <c r="G110" i="49"/>
  <c r="E34" i="34"/>
  <c r="E33" i="34" l="1"/>
  <c r="G12" i="49"/>
  <c r="C30" i="13" s="1"/>
  <c r="E16" i="34"/>
  <c r="E13" i="34"/>
  <c r="E12" i="34" l="1"/>
  <c r="C12" i="20"/>
  <c r="C19" i="20" l="1"/>
  <c r="C82" i="20" l="1"/>
  <c r="C67" i="20" l="1"/>
  <c r="C66" i="20" s="1"/>
  <c r="C17" i="13" l="1"/>
  <c r="C16" i="13" s="1"/>
  <c r="C13" i="13"/>
  <c r="C12" i="13" s="1"/>
  <c r="C15" i="13" l="1"/>
  <c r="C87" i="20" l="1"/>
  <c r="C86" i="20" s="1"/>
  <c r="C84" i="20"/>
  <c r="C81" i="20" s="1"/>
  <c r="C78" i="20"/>
  <c r="C77" i="20"/>
  <c r="C74" i="20"/>
  <c r="C70" i="20"/>
  <c r="C69" i="20" s="1"/>
  <c r="C64" i="20"/>
  <c r="C61" i="20" s="1"/>
  <c r="C59" i="20"/>
  <c r="C58" i="20" s="1"/>
  <c r="C56" i="20"/>
  <c r="C55" i="20" s="1"/>
  <c r="C52" i="20"/>
  <c r="C48" i="20"/>
  <c r="C47" i="20" s="1"/>
  <c r="C45" i="20"/>
  <c r="C44" i="20" s="1"/>
  <c r="C41" i="20"/>
  <c r="C40" i="20" s="1"/>
  <c r="C39" i="20" s="1"/>
  <c r="C37" i="20"/>
  <c r="C36" i="20"/>
  <c r="C34" i="20"/>
  <c r="C32" i="20"/>
  <c r="C29" i="20"/>
  <c r="C27" i="20"/>
  <c r="C24" i="20"/>
  <c r="C18" i="20"/>
  <c r="C11" i="20"/>
  <c r="C54" i="20" l="1"/>
  <c r="C43" i="20"/>
  <c r="C51" i="20"/>
  <c r="C50" i="20" s="1"/>
  <c r="C73" i="20"/>
  <c r="C72" i="20" s="1"/>
  <c r="C31" i="20"/>
  <c r="C26" i="20" s="1"/>
  <c r="C10" i="20" l="1"/>
  <c r="C89" i="20" s="1"/>
  <c r="C25" i="13" s="1"/>
  <c r="C24" i="13" l="1"/>
  <c r="C23" i="13" s="1"/>
  <c r="C22" i="13" l="1"/>
  <c r="C21" i="13" s="1"/>
  <c r="C29" i="13" l="1"/>
  <c r="C28" i="13" s="1"/>
  <c r="C27" i="13" s="1"/>
  <c r="C20" i="13" l="1"/>
  <c r="C19" i="13" s="1"/>
  <c r="C26" i="13"/>
  <c r="C11" i="13" l="1"/>
</calcChain>
</file>

<file path=xl/sharedStrings.xml><?xml version="1.0" encoding="utf-8"?>
<sst xmlns="http://schemas.openxmlformats.org/spreadsheetml/2006/main" count="1328" uniqueCount="380">
  <si>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</si>
  <si>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</si>
  <si>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</si>
  <si>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</si>
  <si>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</si>
  <si>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</si>
  <si>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</si>
  <si>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 xml:space="preserve"> </t>
  </si>
  <si>
    <t>Изменение остатков средств на счетах по учету средств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</si>
  <si>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</si>
  <si>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2 02 02000 00 0000 151</t>
  </si>
  <si>
    <t>НАЛОГОВЫЕ И НЕНАЛОГОВЫЕ ДОХОДЫ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</si>
  <si>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</si>
  <si>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</si>
  <si>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</si>
  <si>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</si>
  <si>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</si>
  <si>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</si>
  <si>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</si>
  <si>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</si>
  <si>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</si>
  <si>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</si>
  <si>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</si>
  <si>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субсидии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</si>
  <si>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</si>
  <si>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 xml:space="preserve">Всего источников  финансирования дефицита бюджета </t>
  </si>
  <si>
    <t>Единый сельскохозяйственный налог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</si>
  <si>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</si>
  <si>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</si>
  <si>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</si>
  <si>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</si>
  <si>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</si>
  <si>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</si>
  <si>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</si>
  <si>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</si>
  <si>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</si>
  <si>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</si>
  <si>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</si>
  <si>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Транспортный налог</t>
  </si>
  <si>
    <t>Транспорный налог с физических лиц</t>
  </si>
  <si>
    <t>1 06 04000 00 0000 110</t>
  </si>
  <si>
    <t>1 06 04012 00 0000 110</t>
  </si>
  <si>
    <t>Обеспечение деятельности в сфере устанвленных функций бюджетных, автономных и казенных учреждений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</si>
  <si>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</si>
  <si>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</si>
  <si>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</si>
  <si>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</si>
  <si>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Иные мероприятия в сфере установленных функций</t>
  </si>
  <si>
    <t>Доходы от реализации иного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</si>
  <si>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1 14 02033 10 0000 410</t>
  </si>
  <si>
    <t>Непрограммные расходы органов местного самоуправления</t>
  </si>
  <si>
    <t>Прочие неналоговые доходы бюджетов поселений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</si>
  <si>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</si>
  <si>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</si>
  <si>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</si>
  <si>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</si>
  <si>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</si>
  <si>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</si>
  <si>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</si>
  <si>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</si>
  <si>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</si>
  <si>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</si>
  <si>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</si>
  <si>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Кредиты кредитных организаций в валюте Российской Федерации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</si>
  <si>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</si>
  <si>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</si>
  <si>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</si>
  <si>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</si>
  <si>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</si>
  <si>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000 1 16 51040 02 0000 140</t>
  </si>
  <si>
    <t>Прочие доходы от оказания платных услуг (работ)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</si>
  <si>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</si>
  <si>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 ОТ ОКАЗАНИЯ ПЛАТНЫХ УСЛУГ (РАБОТ)  И КОМПЕНСАЦИИ ЗАТРАТ ГОСУДАРСТВА</t>
  </si>
  <si>
    <t>Доходы от оказания платных услуг (работ)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</si>
  <si>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</si>
  <si>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</si>
  <si>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</si>
  <si>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</si>
  <si>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</si>
  <si>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Доходы, полученные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</si>
  <si>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</si>
  <si>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</si>
  <si>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</si>
  <si>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</si>
  <si>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</si>
  <si>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</si>
  <si>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</si>
  <si>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</si>
  <si>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</si>
  <si>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</si>
  <si>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</si>
  <si>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</si>
  <si>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</si>
  <si>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</si>
  <si>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</si>
  <si>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</si>
  <si>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</si>
  <si>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</si>
  <si>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000 1 00 00000 00 0000 000</t>
  </si>
  <si>
    <t>000 1 11 00000 00 0000 000</t>
  </si>
  <si>
    <t>000 1 11 05000 00 0000 120</t>
  </si>
  <si>
    <t>000 1 11 05013 10 0000 120</t>
  </si>
  <si>
    <t>000 1 11 05010 00 0000 120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</si>
  <si>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</si>
  <si>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</si>
  <si>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</si>
  <si>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</si>
  <si>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</si>
  <si>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</si>
  <si>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</si>
  <si>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000 2 02 01003 10 0000 151</t>
  </si>
  <si>
    <t>Приложение №3</t>
  </si>
  <si>
    <t>ГРБС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</si>
  <si>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</si>
  <si>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</si>
  <si>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</si>
  <si>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000 2 02 02079 10 0000 151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</si>
  <si>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</si>
  <si>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</si>
  <si>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</si>
  <si>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000 1 16 90000 00 0000 140</t>
  </si>
  <si>
    <t>000 1 16 90050 10 0000 140</t>
  </si>
  <si>
    <t>000 1 16 00000 00 0000 000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</si>
  <si>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</si>
  <si>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Наименование показателей</t>
  </si>
  <si>
    <t>Код источников  финансирования</t>
  </si>
  <si>
    <t>Сумма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</si>
  <si>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</si>
  <si>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</si>
  <si>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</si>
  <si>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</si>
  <si>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</si>
  <si>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</si>
  <si>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</si>
  <si>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</si>
  <si>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</si>
  <si>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</si>
  <si>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</si>
  <si>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</si>
  <si>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</si>
  <si>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</si>
  <si>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</si>
  <si>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</si>
  <si>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</si>
  <si>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</si>
  <si>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</si>
  <si>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</si>
  <si>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</si>
  <si>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</si>
  <si>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</si>
  <si>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</si>
  <si>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</si>
  <si>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</si>
  <si>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</si>
  <si>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</si>
  <si>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</si>
  <si>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</si>
  <si>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</si>
  <si>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</si>
  <si>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</si>
  <si>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</si>
  <si>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Приложение №1</t>
  </si>
  <si>
    <t>Код БК</t>
  </si>
  <si>
    <t>Сумма (тыс.руб)</t>
  </si>
  <si>
    <t>НАЛОГИ НА ПРИБЫЛЬ, ДОХОДЫ</t>
  </si>
  <si>
    <t xml:space="preserve">Налог на доходы физических лиц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</si>
  <si>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</si>
  <si>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</si>
  <si>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</si>
  <si>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</si>
  <si>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</si>
  <si>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</si>
  <si>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Итого доходов </t>
  </si>
  <si>
    <t>1 01 02020 01 0000 110</t>
  </si>
  <si>
    <t>Благоустройство</t>
  </si>
  <si>
    <t>Уличное освещение</t>
  </si>
  <si>
    <t>Организация и содержание мест захоронения</t>
  </si>
  <si>
    <t>Субвенции местным бюджетам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</si>
  <si>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</si>
  <si>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</si>
  <si>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</si>
  <si>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</si>
  <si>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</si>
  <si>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</si>
  <si>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</si>
  <si>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</si>
  <si>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</si>
  <si>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</si>
  <si>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</si>
  <si>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</si>
  <si>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</si>
  <si>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</t>
  </si>
  <si>
    <t>727 01 02 00 00 00 0000 000</t>
  </si>
  <si>
    <t>727 01 02 00 00 00 0000 700</t>
  </si>
  <si>
    <t>727 01 02 00 00 10 0000 710</t>
  </si>
  <si>
    <t>727 01 03 00 00 00 0000 000</t>
  </si>
  <si>
    <t>727 01 03 01 00 00 0000 000</t>
  </si>
  <si>
    <t>727 01 03 01 00 00 0000 800</t>
  </si>
  <si>
    <t>727 01 03 01 00 10 0000 810</t>
  </si>
  <si>
    <t>727 01 05 00 00 00 0000 000</t>
  </si>
  <si>
    <t>727 01 05 00 00 00 0000 500</t>
  </si>
  <si>
    <t xml:space="preserve">727 01 05 02 00 00 0000 500 </t>
  </si>
  <si>
    <t>727 01 05 02 01 00 0000 510</t>
  </si>
  <si>
    <t>727 01 05 02 01 10 0000 510</t>
  </si>
  <si>
    <t>727 01 05 00 00 00 0000 600</t>
  </si>
  <si>
    <t>727 01 05 02 00 00 0000 600</t>
  </si>
  <si>
    <t>727 01 05 02 01 00 0000 610</t>
  </si>
  <si>
    <t>727 01 05 02 01 10 0000 610</t>
  </si>
  <si>
    <t xml:space="preserve">                              </t>
  </si>
  <si>
    <t>Развитие домов культуры за счет средств местного бюджета</t>
  </si>
  <si>
    <t>Приложение №5</t>
  </si>
  <si>
    <t>Раздел</t>
  </si>
  <si>
    <t>Подраздел</t>
  </si>
  <si>
    <t>к  решению Думы Ревякинского МО</t>
  </si>
  <si>
    <t>к решению Думы Ревякинского МО</t>
  </si>
  <si>
    <t>к решению  Думы Ревякинского МО</t>
  </si>
  <si>
    <t>к 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</si>
  <si>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</si>
  <si>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</si>
  <si>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</si>
  <si>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</si>
  <si>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</si>
  <si>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</si>
  <si>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</si>
  <si>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</si>
  <si>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</si>
  <si>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</si>
  <si>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</si>
  <si>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</si>
  <si>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</si>
  <si>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</si>
  <si>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</si>
  <si>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</si>
  <si>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</si>
  <si>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</si>
  <si>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</si>
  <si>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</si>
  <si>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</si>
  <si>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91.1.00.61004</t>
  </si>
  <si>
    <t>20.5.00.99005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</si>
  <si>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</si>
  <si>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</si>
  <si>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</si>
  <si>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</si>
  <si>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</si>
  <si>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</si>
  <si>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</si>
  <si>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 xml:space="preserve">Обеспечение деятельности органов местного самоуправления </t>
  </si>
  <si>
    <t>91.3.00.50000</t>
  </si>
  <si>
    <t>Осуществление первичного воинского учета</t>
  </si>
  <si>
    <t>Приложение №7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</si>
  <si>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</si>
  <si>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</si>
  <si>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</si>
  <si>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</si>
  <si>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</si>
  <si>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</si>
  <si>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</si>
  <si>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</si>
  <si>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</si>
  <si>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</si>
  <si>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</si>
  <si>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Реализация мероприятий муниципальной программы за счет средств местного бюджета</t>
  </si>
  <si>
    <t>21.4.00.99015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</si>
  <si>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</si>
  <si>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СОЦИАЛЬНАЯ ПОЛИТИКА</t>
  </si>
  <si>
    <t>10</t>
  </si>
  <si>
    <t>06</t>
  </si>
  <si>
    <t>Другие вопросы в области социальной политики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</si>
  <si>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</si>
  <si>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</si>
  <si>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</si>
  <si>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Денежные взыкания (штрафы), установленные законом субъектов Российской Федерации за несоблюдение муниципальных правовых актов</t>
  </si>
  <si>
    <t>Денежные взыкания (штрафы), установленные законом субъектов Российской Федерации за несоблюдение муниципальных правовых актов, заисляемые в бюджеты сельских поселений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</si>
  <si>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</si>
  <si>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</si>
  <si>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</si>
  <si>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</si>
  <si>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</si>
  <si>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</si>
  <si>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</si>
  <si>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</si>
  <si>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</si>
  <si>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91.4.00.00000</t>
  </si>
  <si>
    <t>Реализация мероприятий перечня народных инициатив</t>
  </si>
  <si>
    <t>91.4.00.S2370</t>
  </si>
  <si>
    <t>Прочая закупка товаров, работ и услуг</t>
  </si>
  <si>
    <t>ОБРАЗОВАНИЕ</t>
  </si>
  <si>
    <t>Профессиональная подготовка, переподготовка и повышение квалификации</t>
  </si>
  <si>
    <t>880</t>
  </si>
  <si>
    <t>Специальные расходы</t>
  </si>
  <si>
    <t>Дотации бюджетам сельских поселений на выравнивание бюджетной обеспеченности из бюджетов муниципальных районов</t>
  </si>
  <si>
    <t>727 2 00 00000 00 0000 000</t>
  </si>
  <si>
    <t>727 2 02 00000 00 0000 000</t>
  </si>
  <si>
    <t>727 2 02 10000 00 0000 150</t>
  </si>
  <si>
    <t>727 2 02 16001 10 0000 150</t>
  </si>
  <si>
    <t>727 2 02 20000 00 0000 150</t>
  </si>
  <si>
    <t>727 2 02 29999 10 0000 150</t>
  </si>
  <si>
    <t>727 2 02 30000 00 0000 150</t>
  </si>
  <si>
    <t>727 2 02 35118 00 0000 150</t>
  </si>
  <si>
    <t>727 2 02 35118 10 0000 150</t>
  </si>
  <si>
    <t>727 2 02 30024 00 0000 150</t>
  </si>
  <si>
    <t>727 2 02 30024 10 0000 150</t>
  </si>
  <si>
    <t>727 1 13 01995 10 0000 130</t>
  </si>
  <si>
    <t>727 1 13 01990 00 0000 130</t>
  </si>
  <si>
    <t>727 1 13 01000 00 0000 000</t>
  </si>
  <si>
    <t>727 1 13 00000 00 0000 000</t>
  </si>
  <si>
    <t>727 1 08 04020 01 1000 110</t>
  </si>
  <si>
    <t>727 1 08 04000 01 0000 110</t>
  </si>
  <si>
    <t>727 1 08 00000 00 0000 000</t>
  </si>
  <si>
    <t>182 1 01 00000 00 0000 000</t>
  </si>
  <si>
    <t>182 1 01 02000 01 0000 110</t>
  </si>
  <si>
    <t>182 1 01 02010 01 0000 110</t>
  </si>
  <si>
    <t>182 1 01 02030 01 0000 110</t>
  </si>
  <si>
    <t>182 1 05 00000 00 0000 000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</si>
  <si>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</si>
  <si>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</si>
  <si>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</si>
  <si>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</si>
  <si>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</si>
  <si>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</si>
  <si>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</si>
  <si>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182 1 06 06043 10 0000 110</t>
  </si>
  <si>
    <t>182 1 06 06040 00 0000 110</t>
  </si>
  <si>
    <t>Обеспечение деятельности в сфере установленных функций</t>
  </si>
  <si>
    <t>Закупка энергетических ресурсов</t>
  </si>
  <si>
    <t>247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</si>
  <si>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</si>
  <si>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Проведение выборов  и референдумов</t>
  </si>
  <si>
    <t>Иные бюджетные ассигнования</t>
  </si>
  <si>
    <t>800</t>
  </si>
  <si>
    <t>Муниципальная программа "Обеспечение пожарной безопасности на территории Иркутского района</t>
  </si>
  <si>
    <t>Дорожное хозяйство</t>
  </si>
  <si>
    <t>Иные мероприятия</t>
  </si>
  <si>
    <t>Прочие мероприятия по благоустройству городских округов и поселений</t>
  </si>
  <si>
    <t xml:space="preserve"> ПРОГНОЗИРУЕМЫЕ ДОХОДЫ БЮДЖЕТА РЕВЯКИНСКОГО МУНИЦИПАЛЬНОГО ОБРАЗОВАНИЯ НА 2023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</si>
  <si>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227,1 Налогового кодекса РФ</t>
  </si>
  <si>
    <t>182 1 01 02040 01 0000 110</t>
  </si>
  <si>
    <t>РАСПРЕДЕЛЕНИЕ БЮДЖЕТНЫХ АССИГНОВАНИЙ ПО РАЗДЕЛАМ И ПОДРАЗДЕЛАМ КЛАССИФИКАЦИИ РАСХОДОВ БЮДЖЕТОВ НА 2023 ГОД</t>
  </si>
  <si>
    <t xml:space="preserve">                                                                                                      "О бюджете Ревякинского муниципального образования  на 2023 год и на плановый период 2024-2025 годов"</t>
  </si>
  <si>
    <t xml:space="preserve"> ИСТОЧНИКИ  ВНУТРЕННЕГО ФИНАНСИРОВАНИЯ ДЕФИЦИТА БЮДЖЕТА РЕВЯКИНСКОГО МУНИЦИПАЛЬНОГО ОБРАЗОВАНИЯ НА 2023 ГОД</t>
  </si>
  <si>
    <t>91.4.00.S2870</t>
  </si>
  <si>
    <t>Реализация общественно значимых проектов по благоустройству сельских территорий в рамках обеспечения комплексного развития сельских территорий</t>
  </si>
  <si>
    <t>ВЕДОМСТВЕННАЯ СТРУКТУРА  ПО РАЗДЕЛАМ, ПОДРАЗДЕЛАМ, ЦЕЛЕВЫМ СТАТЬЯМ И ВИДАМ РАСХОДОВ КЛАССИФИКАЦИИ РАСХОДОВ БЮДЖЕТОВ  НА 2023 ГОД</t>
  </si>
  <si>
    <t xml:space="preserve">Привлечение кредитов от кредитных организаций в валюте Российской Федерации </t>
  </si>
  <si>
    <t xml:space="preserve">Привлечение сельскими поселениями кредитов от кредитных организаций в валюте Российской Федерации 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</si>
  <si>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</si>
  <si>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</si>
  <si>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</si>
  <si>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</si>
  <si>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</t>
  </si>
  <si>
    <t>727 01 00 00 00 00 0000 000</t>
  </si>
  <si>
    <t>Увеличение остатков средств, всего</t>
  </si>
  <si>
    <t>727 00 00 00 00 00 0000 000</t>
  </si>
  <si>
    <t>Увеличение прочих остатков денежных средств  бюджетов сельских поселений</t>
  </si>
  <si>
    <t>Уменьшение остатков средств, всего</t>
  </si>
  <si>
    <t xml:space="preserve">Уменьшение прочих остатков денежных средств бюджетов сельких поселений  </t>
  </si>
  <si>
    <t xml:space="preserve">  "О бюджете Ревякинского муниципального образования  на 2023 год и на плановый период 2024-2025 годов"</t>
  </si>
  <si>
    <t xml:space="preserve">                                                                                                             "О бюджете Ревякинского муниципального образования  на 2023 год и на плановый период 2024-2025 годов"</t>
  </si>
  <si>
    <t>182 1 03 00000 00 0000 000</t>
  </si>
  <si>
    <t>182 1 03 02000 01 0000 110</t>
  </si>
  <si>
    <t>Акцизы по подакцизным товарам (продукции), производимым на территории Российской Федерации</t>
  </si>
  <si>
    <t>182 1 03 02231 01 0000 110</t>
  </si>
  <si>
    <t>182 1 03 02241 01 0000 110</t>
  </si>
  <si>
    <t>182 1 03 02251 01 0000 110</t>
  </si>
  <si>
    <t>182 1 03 02261 01 0000 110</t>
  </si>
  <si>
    <t>Приложение 2</t>
  </si>
  <si>
    <t xml:space="preserve">   "О бюджете Ревякинского муниципального образования  на 2023 год и на плановый период 2024-2025 годов"</t>
  </si>
  <si>
    <t xml:space="preserve"> ПРОГНОЗИРУЕМЫЕ ДОХОДЫ БЮДЖЕТА РЕВЯКИНСКОГО МУНИЦИПАЛЬНОГО ОБРАЗОВАНИЯ НА 2024-2025 г.</t>
  </si>
  <si>
    <t>2024 г</t>
  </si>
  <si>
    <t>2025 г</t>
  </si>
  <si>
    <t>182 1 01 02080 01 0000 110</t>
  </si>
  <si>
    <t>000 2 02 01003 10 0000 150</t>
  </si>
  <si>
    <t>000 2 02 20000 00 0000 151</t>
  </si>
  <si>
    <t>000 2 02 02079 10 0000 150</t>
  </si>
  <si>
    <t>2 02 04000 00 0000 150</t>
  </si>
  <si>
    <t>2 02 04999 00 0000 150</t>
  </si>
  <si>
    <t>2 02 04999 10 0000 150</t>
  </si>
  <si>
    <t>182  1 03 02231 01 0000 110</t>
  </si>
  <si>
    <t xml:space="preserve">от 16.02.2023№ 14-54/дсп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</si>
</sst>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00"/>
    <numFmt numFmtId="167" formatCode="0.000000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7"/>
      <name val="Arial Cyr"/>
      <charset val="204"/>
    </font>
    <font>
      <sz val="10"/>
      <color indexed="17"/>
      <name val="Arial Cyr"/>
      <charset val="204"/>
    </font>
    <font>
      <b/>
      <sz val="10"/>
      <color indexed="14"/>
      <name val="Arial Cyr"/>
      <charset val="204"/>
    </font>
    <font>
      <sz val="10"/>
      <color indexed="14"/>
      <name val="Arial Cyr"/>
      <charset val="204"/>
    </font>
    <font>
      <sz val="8"/>
      <color indexed="8"/>
      <name val="Arial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61"/>
      <name val="Arial Cyr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5" fillId="3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6" borderId="7" applyNumberFormat="0" applyAlignment="0" applyProtection="0"/>
    <xf numFmtId="0" fontId="43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47" fillId="0" borderId="9" applyNumberFormat="0" applyFill="0" applyAlignment="0" applyProtection="0"/>
    <xf numFmtId="0" fontId="32" fillId="0" borderId="0"/>
    <xf numFmtId="0" fontId="48" fillId="0" borderId="0" applyNumberFormat="0" applyFill="0" applyBorder="0" applyAlignment="0" applyProtection="0"/>
    <xf numFmtId="0" fontId="49" fillId="18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343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0" fillId="0" borderId="14" xfId="0" applyBorder="1"/>
    <xf numFmtId="1" fontId="9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4" xfId="0" applyFon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10" fillId="0" borderId="0" xfId="0" applyFont="1" applyBorder="1"/>
    <xf numFmtId="0" fontId="0" fillId="0" borderId="13" xfId="0" applyBorder="1"/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12" fillId="0" borderId="0" xfId="0" applyFont="1"/>
    <xf numFmtId="0" fontId="12" fillId="0" borderId="14" xfId="0" applyFont="1" applyBorder="1"/>
    <xf numFmtId="0" fontId="15" fillId="0" borderId="0" xfId="0" applyFont="1"/>
    <xf numFmtId="0" fontId="14" fillId="0" borderId="1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/>
    <xf numFmtId="0" fontId="18" fillId="0" borderId="13" xfId="0" applyFont="1" applyBorder="1"/>
    <xf numFmtId="0" fontId="18" fillId="0" borderId="14" xfId="0" applyFont="1" applyBorder="1"/>
    <xf numFmtId="0" fontId="14" fillId="0" borderId="0" xfId="0" applyFont="1" applyBorder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0" fillId="0" borderId="0" xfId="0" applyFont="1"/>
    <xf numFmtId="0" fontId="12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1" fontId="23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29" xfId="0" applyFont="1" applyBorder="1"/>
    <xf numFmtId="0" fontId="14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5" fillId="0" borderId="33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4" fillId="0" borderId="10" xfId="0" applyFont="1" applyBorder="1"/>
    <xf numFmtId="0" fontId="14" fillId="0" borderId="29" xfId="0" applyFont="1" applyBorder="1"/>
    <xf numFmtId="0" fontId="18" fillId="0" borderId="14" xfId="0" applyFont="1" applyFill="1" applyBorder="1"/>
    <xf numFmtId="0" fontId="12" fillId="0" borderId="14" xfId="0" applyFont="1" applyFill="1" applyBorder="1"/>
    <xf numFmtId="0" fontId="12" fillId="0" borderId="10" xfId="0" applyFont="1" applyBorder="1" applyAlignment="1">
      <alignment wrapText="1"/>
    </xf>
    <xf numFmtId="0" fontId="18" fillId="0" borderId="29" xfId="0" applyFont="1" applyBorder="1"/>
    <xf numFmtId="0" fontId="14" fillId="0" borderId="29" xfId="0" applyFont="1" applyFill="1" applyBorder="1"/>
    <xf numFmtId="0" fontId="12" fillId="0" borderId="25" xfId="0" applyFont="1" applyFill="1" applyBorder="1"/>
    <xf numFmtId="0" fontId="12" fillId="0" borderId="29" xfId="0" applyFont="1" applyFill="1" applyBorder="1"/>
    <xf numFmtId="0" fontId="11" fillId="0" borderId="19" xfId="0" applyFont="1" applyBorder="1"/>
    <xf numFmtId="0" fontId="12" fillId="0" borderId="20" xfId="0" applyFont="1" applyBorder="1"/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29" fillId="0" borderId="0" xfId="0" applyFont="1" applyBorder="1" applyAlignment="1">
      <alignment horizontal="center"/>
    </xf>
    <xf numFmtId="0" fontId="16" fillId="0" borderId="29" xfId="0" applyFont="1" applyBorder="1"/>
    <xf numFmtId="0" fontId="30" fillId="0" borderId="14" xfId="0" applyFont="1" applyFill="1" applyBorder="1"/>
    <xf numFmtId="0" fontId="30" fillId="0" borderId="10" xfId="0" applyFont="1" applyBorder="1"/>
    <xf numFmtId="0" fontId="30" fillId="0" borderId="29" xfId="0" applyFont="1" applyBorder="1"/>
    <xf numFmtId="0" fontId="30" fillId="0" borderId="10" xfId="0" applyFont="1" applyBorder="1" applyAlignment="1">
      <alignment wrapText="1"/>
    </xf>
    <xf numFmtId="0" fontId="30" fillId="0" borderId="13" xfId="0" applyFont="1" applyBorder="1"/>
    <xf numFmtId="0" fontId="30" fillId="0" borderId="14" xfId="0" applyFont="1" applyBorder="1"/>
    <xf numFmtId="0" fontId="30" fillId="0" borderId="13" xfId="0" applyFont="1" applyBorder="1" applyAlignment="1">
      <alignment wrapText="1"/>
    </xf>
    <xf numFmtId="0" fontId="30" fillId="0" borderId="29" xfId="0" applyFont="1" applyFill="1" applyBorder="1"/>
    <xf numFmtId="0" fontId="20" fillId="0" borderId="13" xfId="0" applyFont="1" applyFill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50" fillId="0" borderId="13" xfId="0" applyFont="1" applyBorder="1" applyAlignment="1">
      <alignment wrapText="1"/>
    </xf>
    <xf numFmtId="0" fontId="50" fillId="0" borderId="14" xfId="0" applyFont="1" applyBorder="1"/>
    <xf numFmtId="0" fontId="51" fillId="0" borderId="13" xfId="0" applyFont="1" applyBorder="1" applyAlignment="1">
      <alignment wrapText="1"/>
    </xf>
    <xf numFmtId="0" fontId="51" fillId="0" borderId="14" xfId="0" applyFont="1" applyBorder="1"/>
    <xf numFmtId="0" fontId="51" fillId="0" borderId="26" xfId="0" applyFont="1" applyBorder="1" applyAlignment="1">
      <alignment wrapText="1"/>
    </xf>
    <xf numFmtId="0" fontId="51" fillId="0" borderId="15" xfId="0" applyFont="1" applyBorder="1"/>
    <xf numFmtId="0" fontId="50" fillId="0" borderId="13" xfId="0" applyFont="1" applyBorder="1"/>
    <xf numFmtId="0" fontId="30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vertical="top" wrapText="1"/>
    </xf>
    <xf numFmtId="164" fontId="12" fillId="0" borderId="24" xfId="0" applyNumberFormat="1" applyFont="1" applyBorder="1" applyAlignment="1">
      <alignment horizontal="center"/>
    </xf>
    <xf numFmtId="164" fontId="30" fillId="0" borderId="24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4" fillId="0" borderId="24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0" fontId="16" fillId="0" borderId="13" xfId="0" applyFont="1" applyBorder="1"/>
    <xf numFmtId="164" fontId="23" fillId="0" borderId="0" xfId="0" applyNumberFormat="1" applyFont="1" applyBorder="1" applyAlignment="1">
      <alignment horizontal="center"/>
    </xf>
    <xf numFmtId="0" fontId="0" fillId="0" borderId="14" xfId="0" applyFont="1" applyBorder="1"/>
    <xf numFmtId="0" fontId="0" fillId="0" borderId="17" xfId="0" applyFont="1" applyBorder="1"/>
    <xf numFmtId="0" fontId="12" fillId="0" borderId="0" xfId="0" applyFont="1" applyAlignment="1">
      <alignment horizontal="left"/>
    </xf>
    <xf numFmtId="2" fontId="14" fillId="0" borderId="35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30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" fontId="12" fillId="0" borderId="0" xfId="0" applyNumberFormat="1" applyFont="1" applyAlignment="1">
      <alignment vertical="top"/>
    </xf>
    <xf numFmtId="0" fontId="14" fillId="0" borderId="21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31" xfId="0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2" fontId="11" fillId="0" borderId="14" xfId="0" applyNumberFormat="1" applyFont="1" applyBorder="1" applyAlignment="1">
      <alignment vertical="top"/>
    </xf>
    <xf numFmtId="0" fontId="11" fillId="0" borderId="14" xfId="0" applyFont="1" applyBorder="1" applyAlignment="1">
      <alignment vertical="top"/>
    </xf>
    <xf numFmtId="1" fontId="14" fillId="0" borderId="0" xfId="0" applyNumberFormat="1" applyFont="1" applyAlignment="1">
      <alignment vertical="top"/>
    </xf>
    <xf numFmtId="0" fontId="18" fillId="0" borderId="1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/>
    </xf>
    <xf numFmtId="0" fontId="14" fillId="0" borderId="13" xfId="0" applyFont="1" applyBorder="1" applyAlignment="1">
      <alignment vertical="top" wrapText="1"/>
    </xf>
    <xf numFmtId="49" fontId="14" fillId="0" borderId="14" xfId="0" applyNumberFormat="1" applyFont="1" applyBorder="1" applyAlignment="1">
      <alignment horizontal="center" vertical="top"/>
    </xf>
    <xf numFmtId="49" fontId="18" fillId="0" borderId="14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/>
    </xf>
    <xf numFmtId="0" fontId="18" fillId="0" borderId="13" xfId="0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11" fillId="0" borderId="13" xfId="0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center"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top"/>
    </xf>
    <xf numFmtId="49" fontId="19" fillId="0" borderId="14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8" fillId="0" borderId="13" xfId="0" applyFont="1" applyBorder="1" applyAlignment="1">
      <alignment vertical="top"/>
    </xf>
    <xf numFmtId="49" fontId="14" fillId="0" borderId="14" xfId="0" applyNumberFormat="1" applyFont="1" applyBorder="1" applyAlignment="1">
      <alignment vertical="top"/>
    </xf>
    <xf numFmtId="49" fontId="16" fillId="0" borderId="14" xfId="0" applyNumberFormat="1" applyFont="1" applyBorder="1" applyAlignment="1">
      <alignment vertical="top"/>
    </xf>
    <xf numFmtId="49" fontId="12" fillId="0" borderId="1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0" fontId="7" fillId="0" borderId="13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vertical="top"/>
    </xf>
    <xf numFmtId="0" fontId="19" fillId="0" borderId="13" xfId="0" applyFont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49" fontId="19" fillId="0" borderId="14" xfId="0" applyNumberFormat="1" applyFont="1" applyFill="1" applyBorder="1" applyAlignment="1">
      <alignment horizontal="center" vertical="top"/>
    </xf>
    <xf numFmtId="49" fontId="19" fillId="0" borderId="14" xfId="0" applyNumberFormat="1" applyFont="1" applyBorder="1" applyAlignment="1">
      <alignment vertical="top"/>
    </xf>
    <xf numFmtId="0" fontId="52" fillId="0" borderId="13" xfId="0" applyFont="1" applyBorder="1" applyAlignment="1">
      <alignment vertical="top" wrapText="1"/>
    </xf>
    <xf numFmtId="49" fontId="52" fillId="0" borderId="14" xfId="0" applyNumberFormat="1" applyFont="1" applyBorder="1" applyAlignment="1">
      <alignment horizontal="center" vertical="top"/>
    </xf>
    <xf numFmtId="49" fontId="52" fillId="0" borderId="14" xfId="0" applyNumberFormat="1" applyFont="1" applyBorder="1" applyAlignment="1">
      <alignment vertical="top"/>
    </xf>
    <xf numFmtId="49" fontId="52" fillId="0" borderId="14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7" fillId="0" borderId="14" xfId="0" applyFont="1" applyBorder="1" applyAlignment="1">
      <alignment horizontal="left" vertical="top" wrapText="1"/>
    </xf>
    <xf numFmtId="49" fontId="18" fillId="0" borderId="14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4" fontId="13" fillId="0" borderId="0" xfId="0" applyNumberFormat="1" applyFont="1" applyAlignment="1">
      <alignment horizontal="right" vertical="top"/>
    </xf>
    <xf numFmtId="4" fontId="12" fillId="0" borderId="0" xfId="0" applyNumberFormat="1" applyFont="1" applyAlignment="1">
      <alignment horizontal="right" vertical="top"/>
    </xf>
    <xf numFmtId="4" fontId="11" fillId="0" borderId="24" xfId="0" applyNumberFormat="1" applyFont="1" applyBorder="1" applyAlignment="1">
      <alignment vertical="top"/>
    </xf>
    <xf numFmtId="4" fontId="12" fillId="0" borderId="24" xfId="0" applyNumberFormat="1" applyFont="1" applyBorder="1" applyAlignment="1">
      <alignment vertical="top"/>
    </xf>
    <xf numFmtId="4" fontId="12" fillId="0" borderId="0" xfId="0" applyNumberFormat="1" applyFont="1" applyAlignment="1">
      <alignment vertical="top"/>
    </xf>
    <xf numFmtId="1" fontId="13" fillId="0" borderId="0" xfId="0" applyNumberFormat="1" applyFont="1" applyAlignment="1">
      <alignment vertical="top"/>
    </xf>
    <xf numFmtId="0" fontId="13" fillId="0" borderId="13" xfId="0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left" vertical="top" wrapText="1"/>
    </xf>
    <xf numFmtId="4" fontId="14" fillId="0" borderId="27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vertical="top"/>
    </xf>
    <xf numFmtId="0" fontId="12" fillId="0" borderId="13" xfId="0" applyFont="1" applyFill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49" fontId="12" fillId="0" borderId="17" xfId="0" applyNumberFormat="1" applyFont="1" applyBorder="1" applyAlignment="1">
      <alignment vertical="top"/>
    </xf>
    <xf numFmtId="49" fontId="12" fillId="0" borderId="17" xfId="0" applyNumberFormat="1" applyFont="1" applyFill="1" applyBorder="1" applyAlignment="1">
      <alignment horizontal="center" vertical="top"/>
    </xf>
    <xf numFmtId="49" fontId="12" fillId="0" borderId="17" xfId="0" applyNumberFormat="1" applyFont="1" applyBorder="1" applyAlignment="1">
      <alignment horizontal="center" vertical="top"/>
    </xf>
    <xf numFmtId="0" fontId="52" fillId="19" borderId="13" xfId="0" applyFont="1" applyFill="1" applyBorder="1" applyAlignment="1">
      <alignment vertical="top" wrapText="1"/>
    </xf>
    <xf numFmtId="49" fontId="52" fillId="19" borderId="14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right" vertical="top" wrapText="1"/>
    </xf>
    <xf numFmtId="0" fontId="14" fillId="0" borderId="2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/>
    </xf>
    <xf numFmtId="0" fontId="18" fillId="0" borderId="13" xfId="0" applyFont="1" applyBorder="1" applyAlignment="1">
      <alignment wrapText="1"/>
    </xf>
    <xf numFmtId="49" fontId="52" fillId="19" borderId="14" xfId="0" applyNumberFormat="1" applyFont="1" applyFill="1" applyBorder="1" applyAlignment="1">
      <alignment vertical="top"/>
    </xf>
    <xf numFmtId="4" fontId="14" fillId="0" borderId="32" xfId="0" applyNumberFormat="1" applyFont="1" applyFill="1" applyBorder="1" applyAlignment="1">
      <alignment horizontal="right" vertical="top" wrapText="1"/>
    </xf>
    <xf numFmtId="4" fontId="11" fillId="0" borderId="24" xfId="0" applyNumberFormat="1" applyFont="1" applyFill="1" applyBorder="1" applyAlignment="1">
      <alignment horizontal="right" vertical="top"/>
    </xf>
    <xf numFmtId="4" fontId="7" fillId="0" borderId="24" xfId="0" applyNumberFormat="1" applyFont="1" applyBorder="1" applyAlignment="1">
      <alignment horizontal="right" vertical="top"/>
    </xf>
    <xf numFmtId="4" fontId="11" fillId="0" borderId="24" xfId="0" applyNumberFormat="1" applyFont="1" applyBorder="1" applyAlignment="1">
      <alignment horizontal="right" vertical="top" wrapText="1"/>
    </xf>
    <xf numFmtId="4" fontId="19" fillId="0" borderId="24" xfId="0" applyNumberFormat="1" applyFont="1" applyBorder="1" applyAlignment="1">
      <alignment horizontal="right" vertical="top" wrapText="1"/>
    </xf>
    <xf numFmtId="4" fontId="52" fillId="0" borderId="24" xfId="0" applyNumberFormat="1" applyFont="1" applyBorder="1" applyAlignment="1">
      <alignment horizontal="right" vertical="top" wrapText="1"/>
    </xf>
    <xf numFmtId="4" fontId="14" fillId="0" borderId="24" xfId="0" applyNumberFormat="1" applyFont="1" applyBorder="1" applyAlignment="1">
      <alignment horizontal="right" vertical="top" wrapText="1"/>
    </xf>
    <xf numFmtId="4" fontId="18" fillId="0" borderId="24" xfId="0" applyNumberFormat="1" applyFont="1" applyBorder="1" applyAlignment="1">
      <alignment vertical="top" wrapText="1"/>
    </xf>
    <xf numFmtId="4" fontId="12" fillId="0" borderId="24" xfId="0" applyNumberFormat="1" applyFont="1" applyFill="1" applyBorder="1" applyAlignment="1">
      <alignment horizontal="right" vertical="top"/>
    </xf>
    <xf numFmtId="4" fontId="18" fillId="0" borderId="24" xfId="0" applyNumberFormat="1" applyFont="1" applyBorder="1" applyAlignment="1">
      <alignment horizontal="right" vertical="top" wrapText="1"/>
    </xf>
    <xf numFmtId="4" fontId="14" fillId="0" borderId="24" xfId="0" applyNumberFormat="1" applyFont="1" applyBorder="1" applyAlignment="1">
      <alignment vertical="top" wrapText="1"/>
    </xf>
    <xf numFmtId="4" fontId="12" fillId="0" borderId="24" xfId="0" applyNumberFormat="1" applyFont="1" applyBorder="1" applyAlignment="1">
      <alignment horizontal="right" vertical="top"/>
    </xf>
    <xf numFmtId="4" fontId="52" fillId="19" borderId="24" xfId="0" applyNumberFormat="1" applyFont="1" applyFill="1" applyBorder="1" applyAlignment="1">
      <alignment horizontal="right" vertical="top" wrapText="1"/>
    </xf>
    <xf numFmtId="4" fontId="7" fillId="0" borderId="24" xfId="0" applyNumberFormat="1" applyFont="1" applyBorder="1" applyAlignment="1">
      <alignment vertical="top" wrapText="1"/>
    </xf>
    <xf numFmtId="4" fontId="11" fillId="0" borderId="24" xfId="0" applyNumberFormat="1" applyFont="1" applyBorder="1" applyAlignment="1">
      <alignment vertical="top" wrapText="1"/>
    </xf>
    <xf numFmtId="4" fontId="19" fillId="0" borderId="24" xfId="0" applyNumberFormat="1" applyFont="1" applyBorder="1" applyAlignment="1">
      <alignment vertical="top" wrapText="1"/>
    </xf>
    <xf numFmtId="4" fontId="52" fillId="0" borderId="24" xfId="0" applyNumberFormat="1" applyFont="1" applyBorder="1" applyAlignment="1">
      <alignment vertical="top" wrapText="1"/>
    </xf>
    <xf numFmtId="4" fontId="7" fillId="0" borderId="24" xfId="0" applyNumberFormat="1" applyFont="1" applyFill="1" applyBorder="1" applyAlignment="1">
      <alignment vertical="top" wrapText="1"/>
    </xf>
    <xf numFmtId="4" fontId="19" fillId="0" borderId="24" xfId="0" applyNumberFormat="1" applyFont="1" applyFill="1" applyBorder="1" applyAlignment="1">
      <alignment vertical="top" wrapText="1"/>
    </xf>
    <xf numFmtId="4" fontId="7" fillId="0" borderId="24" xfId="0" applyNumberFormat="1" applyFont="1" applyFill="1" applyBorder="1" applyAlignment="1">
      <alignment horizontal="right" vertical="top" wrapText="1"/>
    </xf>
    <xf numFmtId="4" fontId="11" fillId="0" borderId="24" xfId="0" applyNumberFormat="1" applyFont="1" applyFill="1" applyBorder="1" applyAlignment="1">
      <alignment vertical="top" wrapText="1"/>
    </xf>
    <xf numFmtId="4" fontId="12" fillId="19" borderId="24" xfId="0" applyNumberFormat="1" applyFont="1" applyFill="1" applyBorder="1" applyAlignment="1">
      <alignment horizontal="right" vertical="top"/>
    </xf>
    <xf numFmtId="4" fontId="18" fillId="0" borderId="24" xfId="0" applyNumberFormat="1" applyFont="1" applyBorder="1" applyAlignment="1">
      <alignment vertical="top"/>
    </xf>
    <xf numFmtId="4" fontId="11" fillId="0" borderId="24" xfId="0" applyNumberFormat="1" applyFont="1" applyFill="1" applyBorder="1" applyAlignment="1">
      <alignment horizontal="right" vertical="top" wrapText="1"/>
    </xf>
    <xf numFmtId="4" fontId="7" fillId="0" borderId="24" xfId="0" applyNumberFormat="1" applyFont="1" applyBorder="1" applyAlignment="1">
      <alignment horizontal="right" vertical="top" wrapText="1"/>
    </xf>
    <xf numFmtId="4" fontId="12" fillId="0" borderId="30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/>
    </xf>
    <xf numFmtId="0" fontId="11" fillId="0" borderId="14" xfId="0" applyFont="1" applyFill="1" applyBorder="1" applyAlignment="1">
      <alignment horizontal="left" vertical="top" wrapText="1"/>
    </xf>
    <xf numFmtId="2" fontId="11" fillId="0" borderId="14" xfId="0" applyNumberFormat="1" applyFont="1" applyFill="1" applyBorder="1" applyAlignment="1">
      <alignment vertical="top"/>
    </xf>
    <xf numFmtId="0" fontId="11" fillId="0" borderId="14" xfId="0" applyFont="1" applyFill="1" applyBorder="1" applyAlignment="1">
      <alignment vertical="top"/>
    </xf>
    <xf numFmtId="4" fontId="11" fillId="0" borderId="24" xfId="0" applyNumberFormat="1" applyFont="1" applyFill="1" applyBorder="1" applyAlignment="1">
      <alignment vertical="top"/>
    </xf>
    <xf numFmtId="49" fontId="13" fillId="0" borderId="11" xfId="0" applyNumberFormat="1" applyFont="1" applyFill="1" applyBorder="1" applyAlignment="1">
      <alignment vertical="top"/>
    </xf>
    <xf numFmtId="49" fontId="13" fillId="0" borderId="11" xfId="0" applyNumberFormat="1" applyFont="1" applyFill="1" applyBorder="1" applyAlignment="1">
      <alignment horizontal="center" vertical="top"/>
    </xf>
    <xf numFmtId="4" fontId="13" fillId="0" borderId="12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/>
    </xf>
    <xf numFmtId="49" fontId="13" fillId="0" borderId="14" xfId="0" applyNumberFormat="1" applyFont="1" applyFill="1" applyBorder="1" applyAlignment="1">
      <alignment horizontal="left" vertical="top"/>
    </xf>
    <xf numFmtId="49" fontId="13" fillId="0" borderId="14" xfId="0" applyNumberFormat="1" applyFont="1" applyFill="1" applyBorder="1" applyAlignment="1">
      <alignment vertical="top"/>
    </xf>
    <xf numFmtId="4" fontId="12" fillId="0" borderId="2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8" fillId="0" borderId="24" xfId="0" applyNumberFormat="1" applyFont="1" applyBorder="1" applyAlignment="1">
      <alignment horizontal="center"/>
    </xf>
    <xf numFmtId="4" fontId="30" fillId="0" borderId="24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right" vertical="top"/>
    </xf>
    <xf numFmtId="4" fontId="13" fillId="0" borderId="12" xfId="0" applyNumberFormat="1" applyFont="1" applyFill="1" applyBorder="1" applyAlignment="1">
      <alignment horizontal="right" vertical="top"/>
    </xf>
    <xf numFmtId="2" fontId="0" fillId="0" borderId="24" xfId="0" applyNumberFormat="1" applyBorder="1" applyAlignment="1">
      <alignment horizontal="center"/>
    </xf>
    <xf numFmtId="2" fontId="50" fillId="0" borderId="24" xfId="0" applyNumberFormat="1" applyFont="1" applyBorder="1" applyAlignment="1">
      <alignment horizontal="center"/>
    </xf>
    <xf numFmtId="2" fontId="51" fillId="0" borderId="34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51" fillId="0" borderId="24" xfId="0" applyNumberFormat="1" applyFont="1" applyBorder="1" applyAlignment="1">
      <alignment horizontal="center"/>
    </xf>
    <xf numFmtId="9" fontId="12" fillId="0" borderId="0" xfId="0" applyNumberFormat="1" applyFont="1" applyAlignment="1">
      <alignment vertical="top"/>
    </xf>
    <xf numFmtId="10" fontId="12" fillId="0" borderId="0" xfId="0" applyNumberFormat="1" applyFont="1" applyAlignment="1">
      <alignment vertical="top"/>
    </xf>
    <xf numFmtId="4" fontId="13" fillId="0" borderId="0" xfId="0" applyNumberFormat="1" applyFont="1" applyAlignment="1">
      <alignment vertical="top"/>
    </xf>
    <xf numFmtId="4" fontId="10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49" fontId="16" fillId="0" borderId="14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166" fontId="12" fillId="0" borderId="0" xfId="0" applyNumberFormat="1" applyFont="1" applyAlignment="1">
      <alignment vertical="top"/>
    </xf>
    <xf numFmtId="167" fontId="12" fillId="0" borderId="0" xfId="0" applyNumberFormat="1" applyFont="1" applyAlignment="1">
      <alignment vertical="top"/>
    </xf>
    <xf numFmtId="2" fontId="14" fillId="0" borderId="0" xfId="0" applyNumberFormat="1" applyFont="1" applyAlignment="1">
      <alignment vertical="top"/>
    </xf>
    <xf numFmtId="4" fontId="18" fillId="0" borderId="0" xfId="0" applyNumberFormat="1" applyFont="1" applyAlignment="1">
      <alignment vertical="top"/>
    </xf>
    <xf numFmtId="4" fontId="6" fillId="0" borderId="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right" vertical="top"/>
    </xf>
    <xf numFmtId="4" fontId="11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6" fillId="0" borderId="14" xfId="0" applyNumberFormat="1" applyFont="1" applyBorder="1" applyAlignment="1">
      <alignment horizontal="center" vertical="top"/>
    </xf>
    <xf numFmtId="4" fontId="12" fillId="0" borderId="13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right" vertical="top"/>
    </xf>
    <xf numFmtId="0" fontId="13" fillId="0" borderId="36" xfId="0" applyFont="1" applyFill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/>
    </xf>
    <xf numFmtId="0" fontId="11" fillId="0" borderId="13" xfId="0" applyFont="1" applyFill="1" applyBorder="1" applyAlignment="1">
      <alignment vertical="top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6" fillId="0" borderId="26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6" fillId="0" borderId="15" xfId="0" applyFont="1" applyBorder="1"/>
    <xf numFmtId="2" fontId="6" fillId="0" borderId="34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50" fillId="0" borderId="26" xfId="0" applyFont="1" applyBorder="1" applyAlignment="1">
      <alignment wrapText="1"/>
    </xf>
    <xf numFmtId="0" fontId="50" fillId="0" borderId="15" xfId="0" applyFont="1" applyBorder="1"/>
    <xf numFmtId="2" fontId="50" fillId="0" borderId="3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4" fontId="12" fillId="0" borderId="29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4" fontId="12" fillId="0" borderId="18" xfId="0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2 2 2" xfId="44"/>
    <cellStyle name="Обычный 3" xfId="45"/>
    <cellStyle name="Обычный 4" xfId="46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66675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71275" y="249936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09400" y="221170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95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7.8554687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3"/>
      <c r="B1" s="328" t="s">
        <v>161</v>
      </c>
      <c r="C1" s="328"/>
      <c r="D1" s="37"/>
      <c r="E1" s="325"/>
      <c r="F1" s="325"/>
      <c r="G1" s="325"/>
      <c r="H1" s="325"/>
      <c r="I1" s="34"/>
      <c r="J1" s="34"/>
    </row>
    <row r="2" spans="1:21" ht="15.75" x14ac:dyDescent="0.25">
      <c r="A2" s="23"/>
      <c r="B2" s="329" t="s">
        <v>213</v>
      </c>
      <c r="C2" s="329"/>
      <c r="D2" s="37"/>
      <c r="E2" s="1"/>
      <c r="F2" s="1"/>
      <c r="G2" s="1"/>
      <c r="H2" s="1"/>
      <c r="I2" s="34"/>
      <c r="J2" s="34"/>
    </row>
    <row r="3" spans="1:21" ht="38.25" customHeight="1" x14ac:dyDescent="0.2">
      <c r="A3" s="23"/>
      <c r="B3" s="326" t="s">
        <v>357</v>
      </c>
      <c r="C3" s="326"/>
      <c r="D3" s="59"/>
      <c r="E3" s="59"/>
      <c r="F3" s="59"/>
      <c r="G3" s="59"/>
      <c r="H3" s="59"/>
      <c r="I3" s="59"/>
      <c r="J3" s="59"/>
      <c r="K3" s="59"/>
      <c r="L3" s="59"/>
    </row>
    <row r="4" spans="1:21" ht="15" customHeight="1" x14ac:dyDescent="0.25">
      <c r="A4" s="23"/>
      <c r="B4" s="328" t="s">
        <v>379</v>
      </c>
      <c r="C4" s="328"/>
      <c r="D4" s="36"/>
      <c r="E4" s="1"/>
      <c r="F4" s="1"/>
      <c r="G4" s="1"/>
      <c r="H4" s="1"/>
      <c r="I4" s="34"/>
      <c r="J4" s="34"/>
    </row>
    <row r="5" spans="1:21" ht="12.75" hidden="1" customHeight="1" x14ac:dyDescent="0.2">
      <c r="A5" s="23"/>
      <c r="B5" s="23"/>
      <c r="C5" s="23"/>
    </row>
    <row r="6" spans="1:21" ht="27.75" customHeight="1" x14ac:dyDescent="0.25">
      <c r="A6" s="326" t="s">
        <v>335</v>
      </c>
      <c r="B6" s="326"/>
      <c r="C6" s="326"/>
      <c r="D6" s="37"/>
      <c r="E6" s="37"/>
      <c r="F6" s="3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5.75" thickBot="1" x14ac:dyDescent="0.3">
      <c r="A7" s="327" t="s">
        <v>208</v>
      </c>
      <c r="B7" s="327"/>
      <c r="C7" s="327"/>
      <c r="D7" s="52"/>
      <c r="E7" s="35"/>
      <c r="F7" s="35"/>
    </row>
    <row r="8" spans="1:21" ht="25.5" x14ac:dyDescent="0.2">
      <c r="A8" s="38" t="s">
        <v>143</v>
      </c>
      <c r="B8" s="38" t="s">
        <v>162</v>
      </c>
      <c r="C8" s="74" t="s">
        <v>163</v>
      </c>
      <c r="D8" s="53"/>
      <c r="E8" s="48"/>
      <c r="F8" s="43"/>
      <c r="G8" s="76"/>
      <c r="H8" s="81"/>
    </row>
    <row r="9" spans="1:21" ht="5.25" customHeight="1" thickBot="1" x14ac:dyDescent="0.25">
      <c r="A9" s="39"/>
      <c r="B9" s="39"/>
      <c r="C9" s="75"/>
      <c r="D9" s="53"/>
      <c r="E9" s="48"/>
      <c r="F9" s="43"/>
      <c r="G9" s="77"/>
      <c r="H9" s="81"/>
    </row>
    <row r="10" spans="1:21" ht="18" customHeight="1" x14ac:dyDescent="0.2">
      <c r="A10" s="63" t="s">
        <v>11</v>
      </c>
      <c r="B10" s="33" t="s">
        <v>98</v>
      </c>
      <c r="C10" s="119">
        <f>C11+C18+C24+C26+C36+C50+C66+C69</f>
        <v>4919.87</v>
      </c>
      <c r="D10" s="54"/>
      <c r="E10" s="46"/>
      <c r="F10" s="44"/>
      <c r="G10" s="78"/>
      <c r="H10" s="82"/>
      <c r="I10" s="40"/>
    </row>
    <row r="11" spans="1:21" ht="18" customHeight="1" x14ac:dyDescent="0.2">
      <c r="A11" s="88" t="s">
        <v>164</v>
      </c>
      <c r="B11" s="89" t="s">
        <v>310</v>
      </c>
      <c r="C11" s="121">
        <f>C12</f>
        <v>1051.7</v>
      </c>
      <c r="D11" s="55"/>
      <c r="E11" s="46"/>
      <c r="F11" s="45"/>
      <c r="G11" s="79"/>
      <c r="H11" s="83"/>
      <c r="I11" s="40"/>
    </row>
    <row r="12" spans="1:21" ht="19.5" customHeight="1" x14ac:dyDescent="0.25">
      <c r="A12" s="31" t="s">
        <v>165</v>
      </c>
      <c r="B12" s="65" t="s">
        <v>311</v>
      </c>
      <c r="C12" s="249">
        <f>C15+C16+C17</f>
        <v>1051.7</v>
      </c>
      <c r="D12" s="55"/>
      <c r="E12" s="46"/>
      <c r="F12" s="45"/>
      <c r="G12" s="79"/>
      <c r="H12" s="83"/>
      <c r="I12" s="84"/>
    </row>
    <row r="13" spans="1:21" ht="25.5" hidden="1" customHeight="1" x14ac:dyDescent="0.2">
      <c r="A13" s="28" t="s">
        <v>36</v>
      </c>
      <c r="B13" s="66" t="s">
        <v>37</v>
      </c>
      <c r="C13" s="108"/>
      <c r="D13" s="61"/>
      <c r="E13" s="62"/>
      <c r="F13" s="62"/>
      <c r="G13" s="79"/>
      <c r="H13" s="83"/>
      <c r="I13" s="40"/>
    </row>
    <row r="14" spans="1:21" ht="42" hidden="1" customHeight="1" x14ac:dyDescent="0.2">
      <c r="A14" s="28" t="s">
        <v>166</v>
      </c>
      <c r="B14" s="66" t="s">
        <v>173</v>
      </c>
      <c r="C14" s="108"/>
      <c r="D14" s="55"/>
      <c r="E14" s="46"/>
      <c r="F14" s="45"/>
      <c r="G14" s="79"/>
      <c r="H14" s="83"/>
      <c r="I14" s="40"/>
    </row>
    <row r="15" spans="1:21" ht="65.25" customHeight="1" x14ac:dyDescent="0.2">
      <c r="A15" s="28" t="s">
        <v>78</v>
      </c>
      <c r="B15" s="66" t="s">
        <v>312</v>
      </c>
      <c r="C15" s="122">
        <v>1021.2</v>
      </c>
      <c r="D15" s="55"/>
      <c r="E15" s="46"/>
      <c r="F15" s="45"/>
      <c r="G15" s="79"/>
      <c r="H15" s="83"/>
      <c r="I15" s="40"/>
    </row>
    <row r="16" spans="1:21" ht="39.75" customHeight="1" x14ac:dyDescent="0.2">
      <c r="A16" s="28" t="s">
        <v>123</v>
      </c>
      <c r="B16" s="66" t="s">
        <v>313</v>
      </c>
      <c r="C16" s="247">
        <v>29</v>
      </c>
      <c r="D16" s="55"/>
      <c r="E16" s="46"/>
      <c r="F16" s="45"/>
      <c r="G16" s="79"/>
      <c r="H16" s="83"/>
      <c r="I16" s="40"/>
    </row>
    <row r="17" spans="1:9" ht="89.25" customHeight="1" x14ac:dyDescent="0.2">
      <c r="A17" s="28" t="s">
        <v>336</v>
      </c>
      <c r="B17" s="66" t="s">
        <v>337</v>
      </c>
      <c r="C17" s="247">
        <v>1.5</v>
      </c>
      <c r="D17" s="55"/>
      <c r="E17" s="46"/>
      <c r="F17" s="45"/>
      <c r="G17" s="79"/>
      <c r="H17" s="83"/>
      <c r="I17" s="40"/>
    </row>
    <row r="18" spans="1:9" ht="39.75" customHeight="1" x14ac:dyDescent="0.2">
      <c r="A18" s="106" t="s">
        <v>118</v>
      </c>
      <c r="B18" s="92" t="s">
        <v>359</v>
      </c>
      <c r="C18" s="251">
        <f>C19</f>
        <v>1707.4</v>
      </c>
      <c r="D18" s="55"/>
      <c r="E18" s="46"/>
      <c r="F18" s="45"/>
      <c r="G18" s="79"/>
      <c r="H18" s="83"/>
      <c r="I18" s="40"/>
    </row>
    <row r="19" spans="1:9" ht="25.5" customHeight="1" x14ac:dyDescent="0.25">
      <c r="A19" s="42" t="s">
        <v>361</v>
      </c>
      <c r="B19" s="32" t="s">
        <v>360</v>
      </c>
      <c r="C19" s="247">
        <f>C20+C21+C22+C23</f>
        <v>1707.4</v>
      </c>
      <c r="D19" s="55"/>
      <c r="E19" s="264"/>
      <c r="F19" s="264"/>
      <c r="G19" s="79"/>
      <c r="H19" s="83"/>
      <c r="I19" s="40"/>
    </row>
    <row r="20" spans="1:9" ht="102" x14ac:dyDescent="0.2">
      <c r="A20" s="41" t="s">
        <v>279</v>
      </c>
      <c r="B20" s="24" t="s">
        <v>362</v>
      </c>
      <c r="C20" s="247">
        <v>808.7</v>
      </c>
      <c r="D20" s="55"/>
      <c r="E20" s="264"/>
      <c r="F20" s="264"/>
      <c r="G20" s="265"/>
      <c r="H20" s="83"/>
      <c r="I20" s="40"/>
    </row>
    <row r="21" spans="1:9" ht="114.75" x14ac:dyDescent="0.2">
      <c r="A21" s="41" t="s">
        <v>280</v>
      </c>
      <c r="B21" s="24" t="s">
        <v>363</v>
      </c>
      <c r="C21" s="247">
        <v>5.6</v>
      </c>
      <c r="D21" s="55"/>
      <c r="E21" s="264"/>
      <c r="F21" s="264"/>
      <c r="G21" s="265"/>
      <c r="H21" s="83"/>
      <c r="I21" s="40"/>
    </row>
    <row r="22" spans="1:9" ht="102" x14ac:dyDescent="0.2">
      <c r="A22" s="41" t="s">
        <v>281</v>
      </c>
      <c r="B22" s="24" t="s">
        <v>364</v>
      </c>
      <c r="C22" s="247">
        <v>999.7</v>
      </c>
      <c r="D22" s="55"/>
      <c r="E22" s="264"/>
      <c r="F22" s="264"/>
      <c r="G22" s="265"/>
      <c r="H22" s="83"/>
      <c r="I22" s="40"/>
    </row>
    <row r="23" spans="1:9" ht="102" x14ac:dyDescent="0.2">
      <c r="A23" s="107" t="s">
        <v>282</v>
      </c>
      <c r="B23" s="24" t="s">
        <v>365</v>
      </c>
      <c r="C23" s="122">
        <v>-106.6</v>
      </c>
      <c r="D23" s="55"/>
      <c r="E23" s="264"/>
      <c r="F23" s="264"/>
      <c r="G23" s="79"/>
      <c r="H23" s="83"/>
      <c r="I23" s="40"/>
    </row>
    <row r="24" spans="1:9" ht="16.5" customHeight="1" x14ac:dyDescent="0.2">
      <c r="A24" s="90" t="s">
        <v>27</v>
      </c>
      <c r="B24" s="89" t="s">
        <v>314</v>
      </c>
      <c r="C24" s="250">
        <f>C25</f>
        <v>248.5</v>
      </c>
      <c r="D24" s="55"/>
      <c r="E24" s="46"/>
      <c r="F24" s="45"/>
      <c r="G24" s="79"/>
      <c r="H24" s="83"/>
      <c r="I24" s="40"/>
    </row>
    <row r="25" spans="1:9" ht="14.25" customHeight="1" x14ac:dyDescent="0.2">
      <c r="A25" s="67" t="s">
        <v>26</v>
      </c>
      <c r="B25" s="58" t="s">
        <v>315</v>
      </c>
      <c r="C25" s="247">
        <v>248.5</v>
      </c>
      <c r="D25" s="55"/>
      <c r="E25" s="46"/>
      <c r="F25" s="45"/>
      <c r="G25" s="79"/>
      <c r="H25" s="83"/>
      <c r="I25" s="40"/>
    </row>
    <row r="26" spans="1:9" ht="17.25" customHeight="1" x14ac:dyDescent="0.2">
      <c r="A26" s="88" t="s">
        <v>167</v>
      </c>
      <c r="B26" s="89" t="s">
        <v>316</v>
      </c>
      <c r="C26" s="250">
        <f>C27+C31+C29</f>
        <v>1709.9</v>
      </c>
      <c r="D26" s="54"/>
      <c r="E26" s="48"/>
      <c r="F26" s="43"/>
      <c r="G26" s="76"/>
      <c r="H26" s="81"/>
      <c r="I26" s="40"/>
    </row>
    <row r="27" spans="1:9" ht="17.25" customHeight="1" x14ac:dyDescent="0.25">
      <c r="A27" s="31" t="s">
        <v>168</v>
      </c>
      <c r="B27" s="68" t="s">
        <v>317</v>
      </c>
      <c r="C27" s="249">
        <f>C28</f>
        <v>180.8</v>
      </c>
      <c r="D27" s="55"/>
      <c r="E27" s="47"/>
      <c r="F27" s="49"/>
      <c r="G27" s="79"/>
      <c r="H27" s="85"/>
      <c r="I27" s="40"/>
    </row>
    <row r="28" spans="1:9" ht="40.5" customHeight="1" x14ac:dyDescent="0.2">
      <c r="A28" s="28" t="s">
        <v>86</v>
      </c>
      <c r="B28" s="58" t="s">
        <v>318</v>
      </c>
      <c r="C28" s="247">
        <v>180.8</v>
      </c>
      <c r="D28" s="55"/>
      <c r="E28" s="47"/>
      <c r="F28" s="49"/>
      <c r="G28" s="79"/>
      <c r="H28" s="85"/>
      <c r="I28" s="40"/>
    </row>
    <row r="29" spans="1:9" ht="16.5" hidden="1" customHeight="1" x14ac:dyDescent="0.25">
      <c r="A29" s="31" t="s">
        <v>38</v>
      </c>
      <c r="B29" s="68" t="s">
        <v>40</v>
      </c>
      <c r="C29" s="110">
        <f>C30</f>
        <v>0</v>
      </c>
      <c r="D29" s="55"/>
      <c r="E29" s="47"/>
      <c r="F29" s="49"/>
      <c r="G29" s="79"/>
      <c r="H29" s="85"/>
      <c r="I29" s="40"/>
    </row>
    <row r="30" spans="1:9" ht="16.5" hidden="1" customHeight="1" x14ac:dyDescent="0.2">
      <c r="A30" s="28" t="s">
        <v>39</v>
      </c>
      <c r="B30" s="58" t="s">
        <v>41</v>
      </c>
      <c r="C30" s="108">
        <v>0</v>
      </c>
      <c r="D30" s="55"/>
      <c r="E30" s="47"/>
      <c r="F30" s="49"/>
      <c r="G30" s="79"/>
      <c r="H30" s="85"/>
      <c r="I30" s="40"/>
    </row>
    <row r="31" spans="1:9" ht="15" customHeight="1" x14ac:dyDescent="0.25">
      <c r="A31" s="31" t="s">
        <v>169</v>
      </c>
      <c r="B31" s="68" t="s">
        <v>319</v>
      </c>
      <c r="C31" s="249">
        <f>C32+C34</f>
        <v>1529.1</v>
      </c>
      <c r="D31" s="55"/>
      <c r="E31" s="47"/>
      <c r="F31" s="49"/>
      <c r="G31" s="80"/>
      <c r="H31" s="85"/>
      <c r="I31" s="40"/>
    </row>
    <row r="32" spans="1:9" ht="15" customHeight="1" x14ac:dyDescent="0.2">
      <c r="A32" s="113" t="s">
        <v>83</v>
      </c>
      <c r="B32" s="86" t="s">
        <v>320</v>
      </c>
      <c r="C32" s="248">
        <f>C33</f>
        <v>595.9</v>
      </c>
      <c r="D32" s="55"/>
      <c r="E32" s="47"/>
      <c r="F32" s="49"/>
      <c r="G32" s="80"/>
      <c r="H32" s="85"/>
      <c r="I32" s="40"/>
    </row>
    <row r="33" spans="1:9" ht="30" customHeight="1" x14ac:dyDescent="0.2">
      <c r="A33" s="28" t="s">
        <v>82</v>
      </c>
      <c r="B33" s="58" t="s">
        <v>321</v>
      </c>
      <c r="C33" s="247">
        <v>595.9</v>
      </c>
      <c r="D33" s="55"/>
      <c r="E33" s="47"/>
      <c r="F33" s="49"/>
      <c r="G33" s="79"/>
      <c r="H33" s="83"/>
      <c r="I33" s="84"/>
    </row>
    <row r="34" spans="1:9" ht="15.75" customHeight="1" x14ac:dyDescent="0.2">
      <c r="A34" s="29" t="s">
        <v>85</v>
      </c>
      <c r="B34" s="86" t="s">
        <v>323</v>
      </c>
      <c r="C34" s="248">
        <f>C35</f>
        <v>933.2</v>
      </c>
      <c r="D34" s="55"/>
      <c r="E34" s="47"/>
      <c r="F34" s="49"/>
      <c r="G34" s="79"/>
      <c r="H34" s="83"/>
      <c r="I34" s="84"/>
    </row>
    <row r="35" spans="1:9" ht="31.5" customHeight="1" x14ac:dyDescent="0.2">
      <c r="A35" s="28" t="s">
        <v>84</v>
      </c>
      <c r="B35" s="58" t="s">
        <v>322</v>
      </c>
      <c r="C35" s="247">
        <v>933.2</v>
      </c>
      <c r="D35" s="55"/>
      <c r="E35" s="47"/>
      <c r="F35" s="49"/>
      <c r="G35" s="79"/>
      <c r="H35" s="83"/>
      <c r="I35" s="84"/>
    </row>
    <row r="36" spans="1:9" ht="20.25" customHeight="1" x14ac:dyDescent="0.2">
      <c r="A36" s="91" t="s">
        <v>93</v>
      </c>
      <c r="B36" s="92" t="s">
        <v>309</v>
      </c>
      <c r="C36" s="250">
        <f>C38</f>
        <v>6.4</v>
      </c>
      <c r="D36" s="55"/>
      <c r="E36" s="47"/>
      <c r="F36" s="49"/>
      <c r="G36" s="79"/>
      <c r="H36" s="83"/>
      <c r="I36" s="40"/>
    </row>
    <row r="37" spans="1:9" ht="40.5" customHeight="1" x14ac:dyDescent="0.2">
      <c r="A37" s="28" t="s">
        <v>19</v>
      </c>
      <c r="B37" s="58" t="s">
        <v>308</v>
      </c>
      <c r="C37" s="122">
        <f>C38</f>
        <v>6.4</v>
      </c>
      <c r="D37" s="55"/>
      <c r="E37" s="47"/>
      <c r="F37" s="49"/>
      <c r="G37" s="79"/>
      <c r="H37" s="83"/>
      <c r="I37" s="40"/>
    </row>
    <row r="38" spans="1:9" ht="63" customHeight="1" x14ac:dyDescent="0.2">
      <c r="A38" s="28" t="s">
        <v>96</v>
      </c>
      <c r="B38" s="58" t="s">
        <v>307</v>
      </c>
      <c r="C38" s="247">
        <v>6.4</v>
      </c>
      <c r="D38" s="55"/>
      <c r="E38" s="47"/>
      <c r="F38" s="49"/>
      <c r="G38" s="79"/>
      <c r="H38" s="83"/>
      <c r="I38" s="40"/>
    </row>
    <row r="39" spans="1:9" ht="41.25" hidden="1" customHeight="1" x14ac:dyDescent="0.2">
      <c r="A39" s="27" t="s">
        <v>29</v>
      </c>
      <c r="B39" s="64" t="s">
        <v>28</v>
      </c>
      <c r="C39" s="111">
        <f>C40</f>
        <v>0</v>
      </c>
      <c r="D39" s="55"/>
      <c r="E39" s="47"/>
      <c r="F39" s="49"/>
      <c r="G39" s="79"/>
      <c r="H39" s="19"/>
      <c r="I39" s="40"/>
    </row>
    <row r="40" spans="1:9" ht="21.75" hidden="1" customHeight="1" x14ac:dyDescent="0.2">
      <c r="A40" s="28" t="s">
        <v>30</v>
      </c>
      <c r="B40" s="58" t="s">
        <v>31</v>
      </c>
      <c r="C40" s="108">
        <f>C41</f>
        <v>0</v>
      </c>
      <c r="D40" s="55"/>
      <c r="E40" s="47"/>
      <c r="F40" s="49"/>
      <c r="G40" s="79"/>
      <c r="H40" s="19"/>
      <c r="I40" s="40"/>
    </row>
    <row r="41" spans="1:9" ht="27" hidden="1" customHeight="1" x14ac:dyDescent="0.2">
      <c r="A41" s="28" t="s">
        <v>32</v>
      </c>
      <c r="B41" s="58" t="s">
        <v>33</v>
      </c>
      <c r="C41" s="108">
        <f>C42</f>
        <v>0</v>
      </c>
      <c r="D41" s="55"/>
      <c r="E41" s="47"/>
      <c r="F41" s="49"/>
      <c r="G41" s="78"/>
      <c r="H41" s="82"/>
      <c r="I41" s="40"/>
    </row>
    <row r="42" spans="1:9" ht="28.5" hidden="1" customHeight="1" x14ac:dyDescent="0.2">
      <c r="A42" s="28" t="s">
        <v>34</v>
      </c>
      <c r="B42" s="58" t="s">
        <v>35</v>
      </c>
      <c r="C42" s="108">
        <v>0</v>
      </c>
      <c r="D42" s="55"/>
      <c r="E42" s="47"/>
      <c r="F42" s="49"/>
      <c r="G42" s="79"/>
      <c r="H42" s="83"/>
      <c r="I42" s="40"/>
    </row>
    <row r="43" spans="1:9" ht="40.5" hidden="1" customHeight="1" x14ac:dyDescent="0.2">
      <c r="A43" s="93" t="s">
        <v>170</v>
      </c>
      <c r="B43" s="92" t="s">
        <v>99</v>
      </c>
      <c r="C43" s="109">
        <f>C44+C47</f>
        <v>0</v>
      </c>
      <c r="D43" s="54"/>
      <c r="E43" s="12"/>
      <c r="F43" s="13"/>
      <c r="G43" s="78"/>
      <c r="H43" s="82"/>
      <c r="I43" s="40"/>
    </row>
    <row r="44" spans="1:9" ht="76.5" hidden="1" customHeight="1" x14ac:dyDescent="0.2">
      <c r="A44" s="28" t="s">
        <v>79</v>
      </c>
      <c r="B44" s="58" t="s">
        <v>100</v>
      </c>
      <c r="C44" s="108">
        <f>C45</f>
        <v>0</v>
      </c>
      <c r="D44" s="56"/>
      <c r="E44" s="46"/>
      <c r="F44" s="45"/>
      <c r="G44" s="79"/>
      <c r="H44" s="83"/>
      <c r="I44" s="40"/>
    </row>
    <row r="45" spans="1:9" ht="64.5" hidden="1" customHeight="1" x14ac:dyDescent="0.2">
      <c r="A45" s="28" t="s">
        <v>0</v>
      </c>
      <c r="B45" s="58" t="s">
        <v>102</v>
      </c>
      <c r="C45" s="108">
        <f>C46</f>
        <v>0</v>
      </c>
      <c r="D45" s="56"/>
      <c r="E45" s="46"/>
      <c r="F45" s="46"/>
      <c r="G45" s="79"/>
      <c r="H45" s="83"/>
      <c r="I45" s="40"/>
    </row>
    <row r="46" spans="1:9" ht="77.25" hidden="1" customHeight="1" x14ac:dyDescent="0.2">
      <c r="A46" s="28" t="s">
        <v>87</v>
      </c>
      <c r="B46" s="58" t="s">
        <v>101</v>
      </c>
      <c r="C46" s="108">
        <v>0</v>
      </c>
      <c r="D46" s="55"/>
      <c r="E46" s="46"/>
      <c r="F46" s="45"/>
      <c r="G46" s="79"/>
      <c r="H46" s="83"/>
      <c r="I46" s="40"/>
    </row>
    <row r="47" spans="1:9" ht="82.5" hidden="1" customHeight="1" x14ac:dyDescent="0.2">
      <c r="A47" s="28" t="s">
        <v>80</v>
      </c>
      <c r="B47" s="58" t="s">
        <v>103</v>
      </c>
      <c r="C47" s="108">
        <f>C48</f>
        <v>0</v>
      </c>
      <c r="D47" s="55"/>
      <c r="E47" s="46"/>
      <c r="F47" s="45"/>
      <c r="G47" s="79"/>
      <c r="H47" s="83"/>
      <c r="I47" s="40"/>
    </row>
    <row r="48" spans="1:9" ht="74.25" hidden="1" customHeight="1" x14ac:dyDescent="0.2">
      <c r="A48" s="28" t="s">
        <v>81</v>
      </c>
      <c r="B48" s="58" t="s">
        <v>104</v>
      </c>
      <c r="C48" s="108">
        <f>C49</f>
        <v>0</v>
      </c>
      <c r="D48" s="55"/>
      <c r="E48" s="46"/>
      <c r="F48" s="45"/>
      <c r="G48" s="79"/>
      <c r="H48" s="19"/>
      <c r="I48" s="40"/>
    </row>
    <row r="49" spans="1:9" ht="86.25" hidden="1" customHeight="1" x14ac:dyDescent="0.2">
      <c r="A49" s="28" t="s">
        <v>88</v>
      </c>
      <c r="B49" s="58" t="s">
        <v>105</v>
      </c>
      <c r="C49" s="108">
        <v>0</v>
      </c>
      <c r="D49" s="55"/>
      <c r="E49" s="47"/>
      <c r="F49" s="49"/>
      <c r="G49" s="80"/>
      <c r="H49" s="16"/>
      <c r="I49" s="40"/>
    </row>
    <row r="50" spans="1:9" ht="27" customHeight="1" x14ac:dyDescent="0.2">
      <c r="A50" s="93" t="s">
        <v>72</v>
      </c>
      <c r="B50" s="87" t="s">
        <v>306</v>
      </c>
      <c r="C50" s="121">
        <f>C51</f>
        <v>195.97</v>
      </c>
      <c r="D50" s="55"/>
      <c r="E50" s="47"/>
      <c r="F50" s="49"/>
      <c r="G50" s="80"/>
      <c r="H50" s="16"/>
      <c r="I50" s="40"/>
    </row>
    <row r="51" spans="1:9" ht="20.25" customHeight="1" x14ac:dyDescent="0.2">
      <c r="A51" s="27" t="s">
        <v>73</v>
      </c>
      <c r="B51" s="87" t="s">
        <v>305</v>
      </c>
      <c r="C51" s="120">
        <f>C52</f>
        <v>195.97</v>
      </c>
      <c r="D51" s="55"/>
      <c r="E51" s="47"/>
      <c r="F51" s="49"/>
      <c r="G51" s="80"/>
      <c r="H51" s="16"/>
      <c r="I51" s="40"/>
    </row>
    <row r="52" spans="1:9" ht="21.75" customHeight="1" x14ac:dyDescent="0.2">
      <c r="A52" s="28" t="s">
        <v>70</v>
      </c>
      <c r="B52" s="71" t="s">
        <v>304</v>
      </c>
      <c r="C52" s="122">
        <f>C53</f>
        <v>195.97</v>
      </c>
      <c r="D52" s="55"/>
      <c r="E52" s="47"/>
      <c r="F52" s="49"/>
      <c r="G52" s="80"/>
      <c r="H52" s="16"/>
      <c r="I52" s="40"/>
    </row>
    <row r="53" spans="1:9" ht="24.75" customHeight="1" x14ac:dyDescent="0.2">
      <c r="A53" s="28" t="s">
        <v>89</v>
      </c>
      <c r="B53" s="71" t="s">
        <v>303</v>
      </c>
      <c r="C53" s="122">
        <v>195.97</v>
      </c>
      <c r="D53" s="55"/>
      <c r="E53" s="47"/>
      <c r="F53" s="49"/>
      <c r="G53" s="80"/>
      <c r="H53" s="16"/>
      <c r="I53" s="40"/>
    </row>
    <row r="54" spans="1:9" ht="30" hidden="1" customHeight="1" x14ac:dyDescent="0.2">
      <c r="A54" s="93" t="s">
        <v>2</v>
      </c>
      <c r="B54" s="89" t="s">
        <v>106</v>
      </c>
      <c r="C54" s="109">
        <f>C55+C58</f>
        <v>0</v>
      </c>
      <c r="D54" s="55"/>
      <c r="E54" s="47"/>
      <c r="F54" s="49"/>
      <c r="G54" s="80"/>
      <c r="H54" s="85"/>
      <c r="I54" s="40"/>
    </row>
    <row r="55" spans="1:9" ht="63.75" hidden="1" customHeight="1" x14ac:dyDescent="0.2">
      <c r="A55" s="29" t="s">
        <v>43</v>
      </c>
      <c r="B55" s="30" t="s">
        <v>44</v>
      </c>
      <c r="C55" s="108">
        <f>C56</f>
        <v>0</v>
      </c>
      <c r="D55" s="55"/>
      <c r="E55" s="47"/>
      <c r="F55" s="49"/>
      <c r="G55" s="80"/>
      <c r="H55" s="85"/>
      <c r="I55" s="40"/>
    </row>
    <row r="56" spans="1:9" ht="78.75" hidden="1" customHeight="1" x14ac:dyDescent="0.2">
      <c r="A56" s="28" t="s">
        <v>45</v>
      </c>
      <c r="B56" s="24" t="s">
        <v>46</v>
      </c>
      <c r="C56" s="108">
        <f>C57</f>
        <v>0</v>
      </c>
      <c r="D56" s="55"/>
      <c r="E56" s="47"/>
      <c r="F56" s="49"/>
      <c r="G56" s="80"/>
      <c r="H56" s="85"/>
      <c r="I56" s="40"/>
    </row>
    <row r="57" spans="1:9" ht="25.5" hidden="1" customHeight="1" x14ac:dyDescent="0.2">
      <c r="A57" s="28" t="s">
        <v>48</v>
      </c>
      <c r="B57" s="24" t="s">
        <v>49</v>
      </c>
      <c r="C57" s="108">
        <v>0</v>
      </c>
      <c r="D57" s="55"/>
      <c r="E57" s="47"/>
      <c r="F57" s="49"/>
      <c r="G57" s="80"/>
      <c r="H57" s="85"/>
      <c r="I57" s="40"/>
    </row>
    <row r="58" spans="1:9" ht="52.5" hidden="1" customHeight="1" x14ac:dyDescent="0.2">
      <c r="A58" s="29" t="s">
        <v>71</v>
      </c>
      <c r="B58" s="86" t="s">
        <v>107</v>
      </c>
      <c r="C58" s="112">
        <f>C59</f>
        <v>0</v>
      </c>
      <c r="D58" s="55"/>
      <c r="E58" s="47"/>
      <c r="F58" s="49"/>
      <c r="G58" s="80"/>
      <c r="H58" s="85"/>
      <c r="I58" s="40"/>
    </row>
    <row r="59" spans="1:9" ht="31.5" hidden="1" customHeight="1" x14ac:dyDescent="0.2">
      <c r="A59" s="67" t="s">
        <v>1</v>
      </c>
      <c r="B59" s="58" t="s">
        <v>108</v>
      </c>
      <c r="C59" s="108">
        <f>C60</f>
        <v>0</v>
      </c>
      <c r="D59" s="55"/>
      <c r="E59" s="47"/>
      <c r="F59" s="49"/>
      <c r="G59" s="80"/>
      <c r="H59" s="85"/>
      <c r="I59" s="40"/>
    </row>
    <row r="60" spans="1:9" ht="40.5" hidden="1" customHeight="1" x14ac:dyDescent="0.2">
      <c r="A60" s="67" t="s">
        <v>90</v>
      </c>
      <c r="B60" s="58" t="s">
        <v>109</v>
      </c>
      <c r="C60" s="108">
        <v>0</v>
      </c>
      <c r="D60" s="55"/>
      <c r="E60" s="47"/>
      <c r="F60" s="49"/>
      <c r="G60" s="80"/>
      <c r="H60" s="85"/>
      <c r="I60" s="40"/>
    </row>
    <row r="61" spans="1:9" ht="1.5" hidden="1" customHeight="1" x14ac:dyDescent="0.2">
      <c r="A61" s="27" t="s">
        <v>3</v>
      </c>
      <c r="B61" s="64" t="s">
        <v>122</v>
      </c>
      <c r="C61" s="111">
        <f>C64+C62</f>
        <v>0</v>
      </c>
      <c r="D61" s="55"/>
      <c r="E61" s="47"/>
      <c r="F61" s="49"/>
      <c r="G61" s="80"/>
      <c r="H61" s="85"/>
      <c r="I61" s="40"/>
    </row>
    <row r="62" spans="1:9" ht="41.25" hidden="1" customHeight="1" x14ac:dyDescent="0.2">
      <c r="A62" s="67" t="s">
        <v>55</v>
      </c>
      <c r="B62" s="58" t="s">
        <v>56</v>
      </c>
      <c r="C62" s="108">
        <v>0</v>
      </c>
      <c r="D62" s="55"/>
      <c r="E62" s="47"/>
      <c r="F62" s="49"/>
      <c r="G62" s="80"/>
      <c r="H62" s="85"/>
      <c r="I62" s="40"/>
    </row>
    <row r="63" spans="1:9" ht="69" hidden="1" customHeight="1" x14ac:dyDescent="0.2">
      <c r="A63" s="67" t="s">
        <v>14</v>
      </c>
      <c r="B63" s="58" t="s">
        <v>69</v>
      </c>
      <c r="C63" s="108">
        <v>52</v>
      </c>
      <c r="D63" s="55"/>
      <c r="E63" s="47"/>
      <c r="F63" s="49"/>
      <c r="G63" s="80"/>
      <c r="H63" s="85"/>
      <c r="I63" s="40"/>
    </row>
    <row r="64" spans="1:9" ht="33.75" hidden="1" customHeight="1" x14ac:dyDescent="0.2">
      <c r="A64" s="67" t="s">
        <v>4</v>
      </c>
      <c r="B64" s="58" t="s">
        <v>120</v>
      </c>
      <c r="C64" s="108">
        <f>C65</f>
        <v>0</v>
      </c>
      <c r="D64" s="55"/>
      <c r="E64" s="47"/>
      <c r="F64" s="49"/>
      <c r="G64" s="80"/>
      <c r="H64" s="85"/>
      <c r="I64" s="40"/>
    </row>
    <row r="65" spans="1:9" ht="0.75" hidden="1" customHeight="1" x14ac:dyDescent="0.2">
      <c r="A65" s="67" t="s">
        <v>178</v>
      </c>
      <c r="B65" s="58" t="s">
        <v>121</v>
      </c>
      <c r="C65" s="108">
        <v>0</v>
      </c>
      <c r="D65" s="55"/>
      <c r="E65" s="47"/>
      <c r="F65" s="49"/>
      <c r="G65" s="80"/>
      <c r="H65" s="85"/>
      <c r="I65" s="40"/>
    </row>
    <row r="66" spans="1:9" ht="17.25" hidden="1" customHeight="1" x14ac:dyDescent="0.2">
      <c r="A66" s="26" t="s">
        <v>3</v>
      </c>
      <c r="B66" s="64" t="s">
        <v>122</v>
      </c>
      <c r="C66" s="120">
        <f>C67</f>
        <v>0</v>
      </c>
      <c r="D66" s="55"/>
      <c r="E66" s="47"/>
      <c r="F66" s="49"/>
      <c r="G66" s="80"/>
      <c r="H66" s="85"/>
      <c r="I66" s="40"/>
    </row>
    <row r="67" spans="1:9" ht="38.25" hidden="1" x14ac:dyDescent="0.2">
      <c r="A67" s="26" t="s">
        <v>272</v>
      </c>
      <c r="B67" s="64" t="s">
        <v>56</v>
      </c>
      <c r="C67" s="251">
        <f>C68</f>
        <v>0</v>
      </c>
      <c r="D67" s="55"/>
      <c r="E67" s="47"/>
      <c r="F67" s="49"/>
      <c r="G67" s="80"/>
      <c r="H67" s="85"/>
      <c r="I67" s="40"/>
    </row>
    <row r="68" spans="1:9" ht="51" hidden="1" x14ac:dyDescent="0.2">
      <c r="A68" s="67" t="s">
        <v>273</v>
      </c>
      <c r="B68" s="58" t="s">
        <v>69</v>
      </c>
      <c r="C68" s="247">
        <v>0</v>
      </c>
      <c r="D68" s="55"/>
      <c r="E68" s="47"/>
      <c r="F68" s="49"/>
      <c r="G68" s="80"/>
      <c r="H68" s="85"/>
      <c r="I68" s="40"/>
    </row>
    <row r="69" spans="1:9" ht="18" hidden="1" customHeight="1" x14ac:dyDescent="0.2">
      <c r="A69" s="27" t="s">
        <v>64</v>
      </c>
      <c r="B69" s="64" t="s">
        <v>65</v>
      </c>
      <c r="C69" s="251">
        <f>C70</f>
        <v>0</v>
      </c>
      <c r="D69" s="55"/>
      <c r="E69" s="47"/>
      <c r="F69" s="49"/>
      <c r="G69" s="80"/>
      <c r="H69" s="85"/>
      <c r="I69" s="40"/>
    </row>
    <row r="70" spans="1:9" ht="18.75" hidden="1" customHeight="1" x14ac:dyDescent="0.2">
      <c r="A70" s="67" t="s">
        <v>66</v>
      </c>
      <c r="B70" s="58" t="s">
        <v>67</v>
      </c>
      <c r="C70" s="122">
        <f>C71</f>
        <v>0</v>
      </c>
      <c r="D70" s="55"/>
      <c r="E70" s="47"/>
      <c r="F70" s="49"/>
      <c r="G70" s="80"/>
      <c r="H70" s="85"/>
      <c r="I70" s="40"/>
    </row>
    <row r="71" spans="1:9" ht="18.75" hidden="1" customHeight="1" x14ac:dyDescent="0.2">
      <c r="A71" s="67" t="s">
        <v>51</v>
      </c>
      <c r="B71" s="58" t="s">
        <v>68</v>
      </c>
      <c r="C71" s="122">
        <v>0</v>
      </c>
      <c r="D71" s="55"/>
      <c r="E71" s="47"/>
      <c r="F71" s="49"/>
      <c r="G71" s="80"/>
      <c r="H71" s="85"/>
      <c r="I71" s="40"/>
    </row>
    <row r="72" spans="1:9" ht="18.75" customHeight="1" x14ac:dyDescent="0.2">
      <c r="A72" s="63" t="s">
        <v>171</v>
      </c>
      <c r="B72" s="64" t="s">
        <v>292</v>
      </c>
      <c r="C72" s="120">
        <f>C73</f>
        <v>22841.67</v>
      </c>
      <c r="D72" s="57"/>
      <c r="E72" s="48"/>
      <c r="F72" s="43"/>
      <c r="G72" s="76"/>
      <c r="H72" s="81"/>
      <c r="I72" s="40"/>
    </row>
    <row r="73" spans="1:9" ht="42.75" customHeight="1" x14ac:dyDescent="0.2">
      <c r="A73" s="90" t="s">
        <v>94</v>
      </c>
      <c r="B73" s="89" t="s">
        <v>293</v>
      </c>
      <c r="C73" s="121">
        <f>C74+C81+C77+C86</f>
        <v>22841.67</v>
      </c>
      <c r="D73" s="57"/>
      <c r="E73" s="48"/>
      <c r="F73" s="43"/>
      <c r="G73" s="76"/>
      <c r="H73" s="81"/>
      <c r="I73" s="40"/>
    </row>
    <row r="74" spans="1:9" ht="25.5" customHeight="1" x14ac:dyDescent="0.2">
      <c r="A74" s="93" t="s">
        <v>20</v>
      </c>
      <c r="B74" s="89" t="s">
        <v>294</v>
      </c>
      <c r="C74" s="121">
        <f>C75+C76</f>
        <v>20309.12</v>
      </c>
      <c r="D74" s="56"/>
      <c r="E74" s="47"/>
      <c r="F74" s="49"/>
      <c r="G74" s="80"/>
      <c r="H74" s="85"/>
      <c r="I74" s="40"/>
    </row>
    <row r="75" spans="1:9" ht="37.5" customHeight="1" x14ac:dyDescent="0.2">
      <c r="A75" s="28" t="s">
        <v>291</v>
      </c>
      <c r="B75" s="58" t="s">
        <v>295</v>
      </c>
      <c r="C75" s="122">
        <v>20309.12</v>
      </c>
      <c r="D75" s="56"/>
      <c r="E75" s="47"/>
      <c r="F75" s="49"/>
      <c r="G75" s="80"/>
      <c r="H75" s="85"/>
      <c r="I75" s="40"/>
    </row>
    <row r="76" spans="1:9" ht="23.25" hidden="1" customHeight="1" x14ac:dyDescent="0.2">
      <c r="A76" s="28" t="s">
        <v>74</v>
      </c>
      <c r="B76" s="58" t="s">
        <v>110</v>
      </c>
      <c r="C76" s="108">
        <v>0</v>
      </c>
      <c r="D76" s="56"/>
      <c r="E76" s="47">
        <v>0</v>
      </c>
      <c r="F76" s="49"/>
      <c r="G76" s="80"/>
      <c r="H76" s="85"/>
      <c r="I76" s="40"/>
    </row>
    <row r="77" spans="1:9" ht="30" customHeight="1" x14ac:dyDescent="0.2">
      <c r="A77" s="26" t="s">
        <v>21</v>
      </c>
      <c r="B77" s="94" t="s">
        <v>296</v>
      </c>
      <c r="C77" s="121">
        <f>C79+C80</f>
        <v>2358.15</v>
      </c>
      <c r="D77" s="56"/>
      <c r="E77" s="47"/>
      <c r="F77" s="49"/>
      <c r="G77" s="80"/>
      <c r="H77" s="85"/>
      <c r="I77" s="40"/>
    </row>
    <row r="78" spans="1:9" ht="18.75" hidden="1" customHeight="1" x14ac:dyDescent="0.2">
      <c r="A78" s="95" t="s">
        <v>23</v>
      </c>
      <c r="B78" s="70" t="s">
        <v>10</v>
      </c>
      <c r="C78" s="108">
        <f>C80+C79</f>
        <v>2358.1999999999998</v>
      </c>
      <c r="D78" s="56"/>
      <c r="E78" s="47"/>
      <c r="F78" s="49"/>
      <c r="G78" s="80"/>
      <c r="H78" s="85"/>
      <c r="I78" s="40"/>
    </row>
    <row r="79" spans="1:9" ht="54" hidden="1" customHeight="1" x14ac:dyDescent="0.2">
      <c r="A79" s="95" t="s">
        <v>57</v>
      </c>
      <c r="B79" s="70" t="s">
        <v>116</v>
      </c>
      <c r="C79" s="108">
        <v>0</v>
      </c>
      <c r="D79" s="56"/>
      <c r="E79" s="47">
        <v>0</v>
      </c>
      <c r="F79" s="49"/>
      <c r="G79" s="80"/>
      <c r="H79" s="85"/>
      <c r="I79" s="40"/>
    </row>
    <row r="80" spans="1:9" ht="21.75" customHeight="1" x14ac:dyDescent="0.2">
      <c r="A80" s="95" t="s">
        <v>75</v>
      </c>
      <c r="B80" s="70" t="s">
        <v>297</v>
      </c>
      <c r="C80" s="122">
        <v>2358.15</v>
      </c>
      <c r="D80" s="56"/>
      <c r="E80" s="47"/>
      <c r="F80" s="49"/>
      <c r="G80" s="80"/>
      <c r="H80" s="85"/>
      <c r="I80" s="40"/>
    </row>
    <row r="81" spans="1:9" ht="31.5" customHeight="1" x14ac:dyDescent="0.2">
      <c r="A81" s="93" t="s">
        <v>95</v>
      </c>
      <c r="B81" s="89" t="s">
        <v>298</v>
      </c>
      <c r="C81" s="121">
        <f>C82+C84</f>
        <v>174.4</v>
      </c>
      <c r="D81" s="56"/>
      <c r="E81" s="47"/>
      <c r="F81" s="49"/>
      <c r="G81" s="80"/>
      <c r="H81" s="85"/>
      <c r="I81" s="40"/>
    </row>
    <row r="82" spans="1:9" ht="39" customHeight="1" x14ac:dyDescent="0.2">
      <c r="A82" s="28" t="s">
        <v>9</v>
      </c>
      <c r="B82" s="58" t="s">
        <v>299</v>
      </c>
      <c r="C82" s="122">
        <f>C83</f>
        <v>173.7</v>
      </c>
      <c r="D82" s="56"/>
      <c r="E82" s="47"/>
      <c r="F82" s="49"/>
      <c r="G82" s="80"/>
      <c r="H82" s="85"/>
      <c r="I82" s="40"/>
    </row>
    <row r="83" spans="1:9" ht="39.75" customHeight="1" x14ac:dyDescent="0.2">
      <c r="A83" s="28" t="s">
        <v>76</v>
      </c>
      <c r="B83" s="58" t="s">
        <v>300</v>
      </c>
      <c r="C83" s="247">
        <v>173.7</v>
      </c>
      <c r="D83" s="56"/>
      <c r="E83" s="47"/>
      <c r="F83" s="49"/>
      <c r="G83" s="80"/>
      <c r="H83" s="85"/>
      <c r="I83" s="40"/>
    </row>
    <row r="84" spans="1:9" ht="40.5" customHeight="1" x14ac:dyDescent="0.2">
      <c r="A84" s="67" t="s">
        <v>177</v>
      </c>
      <c r="B84" s="71" t="s">
        <v>301</v>
      </c>
      <c r="C84" s="247">
        <f>C85</f>
        <v>0.7</v>
      </c>
      <c r="D84" s="56"/>
      <c r="E84" s="47"/>
      <c r="F84" s="49"/>
      <c r="G84" s="80"/>
      <c r="H84" s="85"/>
      <c r="I84" s="40"/>
    </row>
    <row r="85" spans="1:9" ht="41.25" customHeight="1" thickBot="1" x14ac:dyDescent="0.25">
      <c r="A85" s="67" t="s">
        <v>77</v>
      </c>
      <c r="B85" s="71" t="s">
        <v>302</v>
      </c>
      <c r="C85" s="122">
        <v>0.7</v>
      </c>
      <c r="D85" s="56"/>
      <c r="E85" s="47"/>
      <c r="F85" s="49"/>
      <c r="G85" s="80"/>
      <c r="H85" s="85"/>
      <c r="I85" s="40"/>
    </row>
    <row r="86" spans="1:9" ht="21" hidden="1" customHeight="1" thickBot="1" x14ac:dyDescent="0.25">
      <c r="A86" s="26" t="s">
        <v>22</v>
      </c>
      <c r="B86" s="69" t="s">
        <v>58</v>
      </c>
      <c r="C86" s="111">
        <f>C87</f>
        <v>0</v>
      </c>
      <c r="D86" s="57"/>
      <c r="E86" s="12"/>
      <c r="F86" s="44"/>
      <c r="G86" s="78"/>
      <c r="H86" s="82"/>
      <c r="I86" s="40"/>
    </row>
    <row r="87" spans="1:9" ht="24.75" hidden="1" customHeight="1" thickBot="1" x14ac:dyDescent="0.25">
      <c r="A87" s="67" t="s">
        <v>59</v>
      </c>
      <c r="B87" s="71" t="s">
        <v>60</v>
      </c>
      <c r="C87" s="108">
        <f>C88</f>
        <v>0</v>
      </c>
      <c r="D87" s="56"/>
      <c r="E87" s="47"/>
      <c r="F87" s="49"/>
      <c r="G87" s="80"/>
      <c r="H87" s="85"/>
      <c r="I87" s="40"/>
    </row>
    <row r="88" spans="1:9" ht="27" hidden="1" customHeight="1" thickBot="1" x14ac:dyDescent="0.25">
      <c r="A88" s="67" t="s">
        <v>61</v>
      </c>
      <c r="B88" s="71" t="s">
        <v>62</v>
      </c>
      <c r="C88" s="108"/>
      <c r="D88" s="56"/>
      <c r="E88" s="47"/>
      <c r="F88" s="49"/>
      <c r="G88" s="80"/>
      <c r="H88" s="85"/>
      <c r="I88" s="40"/>
    </row>
    <row r="89" spans="1:9" ht="17.25" customHeight="1" thickBot="1" x14ac:dyDescent="0.25">
      <c r="A89" s="72" t="s">
        <v>172</v>
      </c>
      <c r="B89" s="73"/>
      <c r="C89" s="118">
        <f>C10+C72</f>
        <v>27761.54</v>
      </c>
      <c r="D89" s="114"/>
      <c r="E89" s="46"/>
      <c r="F89" s="44"/>
      <c r="G89" s="78"/>
      <c r="H89" s="82"/>
      <c r="I89" s="40"/>
    </row>
    <row r="90" spans="1:9" x14ac:dyDescent="0.2">
      <c r="A90" s="23"/>
      <c r="B90" s="23"/>
      <c r="C90" s="25"/>
      <c r="D90" s="60"/>
    </row>
    <row r="91" spans="1:9" x14ac:dyDescent="0.2">
      <c r="A91" s="59"/>
      <c r="B91" s="324"/>
      <c r="C91" s="324"/>
      <c r="E91" t="s">
        <v>7</v>
      </c>
    </row>
    <row r="92" spans="1:9" x14ac:dyDescent="0.2">
      <c r="A92" s="23"/>
      <c r="B92" s="23"/>
      <c r="C92" s="23"/>
    </row>
    <row r="93" spans="1:9" x14ac:dyDescent="0.2">
      <c r="A93" s="23"/>
      <c r="B93" s="23"/>
      <c r="C93" s="23"/>
    </row>
    <row r="94" spans="1:9" ht="15" x14ac:dyDescent="0.25">
      <c r="A94" s="117"/>
      <c r="B94" s="324"/>
      <c r="C94" s="324"/>
      <c r="D94" s="50"/>
      <c r="E94" s="35"/>
    </row>
    <row r="95" spans="1:9" x14ac:dyDescent="0.2">
      <c r="A95" s="23"/>
      <c r="B95" s="23"/>
      <c r="C95" s="23"/>
    </row>
  </sheetData>
  <mergeCells count="9">
    <mergeCell ref="B94:C94"/>
    <mergeCell ref="E1:H1"/>
    <mergeCell ref="A6:C6"/>
    <mergeCell ref="A7:C7"/>
    <mergeCell ref="B1:C1"/>
    <mergeCell ref="B2:C2"/>
    <mergeCell ref="B3:C3"/>
    <mergeCell ref="B4:C4"/>
    <mergeCell ref="B91:C91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89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workbookViewId="0">
      <selection activeCell="B4" sqref="B4:C4"/>
    </sheetView>
  </sheetViews>
  <sheetFormatPr defaultRowHeight="12.75" x14ac:dyDescent="0.2"/>
  <cols>
    <col min="1" max="1" width="47.7109375" customWidth="1"/>
    <col min="2" max="2" width="25.28515625" customWidth="1"/>
    <col min="3" max="3" width="12.28515625" customWidth="1"/>
    <col min="4" max="4" width="9.57031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3"/>
      <c r="B1" s="328" t="s">
        <v>366</v>
      </c>
      <c r="C1" s="328"/>
      <c r="D1" s="317"/>
      <c r="E1" s="325"/>
      <c r="F1" s="325"/>
      <c r="G1" s="325"/>
      <c r="H1" s="325"/>
      <c r="I1" s="34"/>
      <c r="J1" s="34"/>
    </row>
    <row r="2" spans="1:21" ht="15.75" x14ac:dyDescent="0.25">
      <c r="A2" s="23"/>
      <c r="B2" s="329" t="s">
        <v>213</v>
      </c>
      <c r="C2" s="329"/>
      <c r="D2" s="317"/>
      <c r="E2" s="316"/>
      <c r="F2" s="316"/>
      <c r="G2" s="316"/>
      <c r="H2" s="316"/>
      <c r="I2" s="34"/>
      <c r="J2" s="34"/>
    </row>
    <row r="3" spans="1:21" ht="38.25" customHeight="1" x14ac:dyDescent="0.2">
      <c r="A3" s="23"/>
      <c r="B3" s="326" t="s">
        <v>367</v>
      </c>
      <c r="C3" s="326"/>
      <c r="D3" s="59"/>
      <c r="E3" s="59"/>
      <c r="F3" s="59"/>
      <c r="G3" s="59"/>
      <c r="H3" s="59"/>
      <c r="I3" s="59"/>
      <c r="J3" s="59"/>
      <c r="K3" s="59"/>
      <c r="L3" s="59"/>
    </row>
    <row r="4" spans="1:21" ht="15" customHeight="1" x14ac:dyDescent="0.25">
      <c r="A4" s="23"/>
      <c r="B4" s="328" t="s">
        <v>379</v>
      </c>
      <c r="C4" s="328"/>
      <c r="D4" s="36"/>
      <c r="E4" s="316"/>
      <c r="F4" s="316"/>
      <c r="G4" s="316"/>
      <c r="H4" s="316"/>
      <c r="I4" s="34"/>
      <c r="J4" s="34"/>
    </row>
    <row r="5" spans="1:21" ht="12.75" hidden="1" customHeight="1" x14ac:dyDescent="0.2">
      <c r="A5" s="23"/>
      <c r="B5" s="23"/>
      <c r="C5" s="23"/>
    </row>
    <row r="6" spans="1:21" ht="34.5" customHeight="1" x14ac:dyDescent="0.25">
      <c r="A6" s="326" t="s">
        <v>368</v>
      </c>
      <c r="B6" s="326"/>
      <c r="C6" s="326"/>
      <c r="D6" s="317"/>
      <c r="E6" s="317"/>
      <c r="F6" s="31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5.75" thickBot="1" x14ac:dyDescent="0.3">
      <c r="A7" s="327" t="s">
        <v>208</v>
      </c>
      <c r="B7" s="327"/>
      <c r="C7" s="327"/>
      <c r="D7" s="52"/>
      <c r="E7" s="35"/>
      <c r="F7" s="35"/>
    </row>
    <row r="8" spans="1:21" ht="25.5" x14ac:dyDescent="0.2">
      <c r="A8" s="38" t="s">
        <v>143</v>
      </c>
      <c r="B8" s="38" t="s">
        <v>162</v>
      </c>
      <c r="C8" s="74" t="s">
        <v>163</v>
      </c>
      <c r="D8" s="74" t="s">
        <v>163</v>
      </c>
      <c r="E8" s="48"/>
      <c r="F8" s="43"/>
      <c r="G8" s="76"/>
      <c r="H8" s="81"/>
    </row>
    <row r="9" spans="1:21" ht="2.25" customHeight="1" x14ac:dyDescent="0.2">
      <c r="A9" s="318"/>
      <c r="B9" s="318"/>
      <c r="C9" s="319"/>
      <c r="D9" s="319"/>
      <c r="E9" s="48"/>
      <c r="F9" s="43"/>
      <c r="G9" s="77"/>
      <c r="H9" s="81"/>
    </row>
    <row r="10" spans="1:21" ht="28.5" customHeight="1" x14ac:dyDescent="0.2">
      <c r="A10" s="320" t="s">
        <v>191</v>
      </c>
      <c r="B10" s="321"/>
      <c r="C10" s="322" t="s">
        <v>369</v>
      </c>
      <c r="D10" s="322" t="s">
        <v>370</v>
      </c>
      <c r="E10" s="48"/>
      <c r="F10" s="43"/>
      <c r="G10" s="77"/>
      <c r="H10" s="81"/>
    </row>
    <row r="11" spans="1:21" ht="18" customHeight="1" x14ac:dyDescent="0.2">
      <c r="A11" s="63" t="s">
        <v>11</v>
      </c>
      <c r="B11" s="33" t="s">
        <v>98</v>
      </c>
      <c r="C11" s="119">
        <f>C12+C19+C25+C27+C37+C40+C51+C67</f>
        <v>5038.8999999999996</v>
      </c>
      <c r="D11" s="119">
        <f>D12+D27+D44+D37+D62+D55+D25+D40+D51+D19+D70+D67</f>
        <v>5170.3</v>
      </c>
      <c r="E11" s="46"/>
      <c r="F11" s="44"/>
      <c r="G11" s="78"/>
      <c r="H11" s="82"/>
      <c r="I11" s="40"/>
    </row>
    <row r="12" spans="1:21" ht="18" customHeight="1" x14ac:dyDescent="0.2">
      <c r="A12" s="88" t="s">
        <v>164</v>
      </c>
      <c r="B12" s="89" t="s">
        <v>310</v>
      </c>
      <c r="C12" s="121">
        <f>C13</f>
        <v>1061.3</v>
      </c>
      <c r="D12" s="121">
        <f>D13</f>
        <v>1070.7</v>
      </c>
      <c r="E12" s="46"/>
      <c r="F12" s="45"/>
      <c r="G12" s="79"/>
      <c r="H12" s="83"/>
      <c r="I12" s="40"/>
    </row>
    <row r="13" spans="1:21" ht="19.5" customHeight="1" x14ac:dyDescent="0.25">
      <c r="A13" s="31" t="s">
        <v>165</v>
      </c>
      <c r="B13" s="65" t="s">
        <v>311</v>
      </c>
      <c r="C13" s="249">
        <f>C16+C17+C18</f>
        <v>1061.3</v>
      </c>
      <c r="D13" s="249">
        <f>D16+D17+D18</f>
        <v>1070.7</v>
      </c>
      <c r="E13" s="46"/>
      <c r="F13" s="45"/>
      <c r="G13" s="79"/>
      <c r="H13" s="83"/>
      <c r="I13" s="84"/>
    </row>
    <row r="14" spans="1:21" ht="37.5" hidden="1" customHeight="1" x14ac:dyDescent="0.2">
      <c r="A14" s="28" t="s">
        <v>36</v>
      </c>
      <c r="B14" s="66" t="s">
        <v>37</v>
      </c>
      <c r="C14" s="108"/>
      <c r="D14" s="108"/>
      <c r="E14" s="62"/>
      <c r="F14" s="62"/>
      <c r="G14" s="79"/>
      <c r="H14" s="83"/>
      <c r="I14" s="40"/>
    </row>
    <row r="15" spans="1:21" ht="38.25" hidden="1" customHeight="1" x14ac:dyDescent="0.2">
      <c r="A15" s="28" t="s">
        <v>166</v>
      </c>
      <c r="B15" s="66" t="s">
        <v>173</v>
      </c>
      <c r="C15" s="108"/>
      <c r="D15" s="108"/>
      <c r="E15" s="46"/>
      <c r="F15" s="45"/>
      <c r="G15" s="79"/>
      <c r="H15" s="83"/>
      <c r="I15" s="40"/>
    </row>
    <row r="16" spans="1:21" ht="65.25" customHeight="1" x14ac:dyDescent="0.2">
      <c r="A16" s="28" t="s">
        <v>78</v>
      </c>
      <c r="B16" s="66" t="s">
        <v>312</v>
      </c>
      <c r="C16" s="122">
        <v>1030.4000000000001</v>
      </c>
      <c r="D16" s="122">
        <v>1039.5</v>
      </c>
      <c r="E16" s="46"/>
      <c r="F16" s="45"/>
      <c r="G16" s="79"/>
      <c r="H16" s="83"/>
      <c r="I16" s="40"/>
    </row>
    <row r="17" spans="1:9" ht="39.75" customHeight="1" x14ac:dyDescent="0.2">
      <c r="A17" s="28" t="s">
        <v>123</v>
      </c>
      <c r="B17" s="66" t="s">
        <v>313</v>
      </c>
      <c r="C17" s="247">
        <v>29.3</v>
      </c>
      <c r="D17" s="247">
        <v>29.5</v>
      </c>
      <c r="E17" s="46"/>
      <c r="F17" s="45"/>
      <c r="G17" s="79"/>
      <c r="H17" s="83"/>
      <c r="I17" s="40"/>
    </row>
    <row r="18" spans="1:9" ht="75.75" customHeight="1" x14ac:dyDescent="0.2">
      <c r="A18" s="28" t="s">
        <v>336</v>
      </c>
      <c r="B18" s="66" t="s">
        <v>371</v>
      </c>
      <c r="C18" s="323">
        <v>1.6</v>
      </c>
      <c r="D18" s="247">
        <v>1.7</v>
      </c>
      <c r="E18" s="46"/>
      <c r="F18" s="45"/>
      <c r="G18" s="79"/>
      <c r="H18" s="83"/>
      <c r="I18" s="40"/>
    </row>
    <row r="19" spans="1:9" ht="39.75" customHeight="1" x14ac:dyDescent="0.2">
      <c r="A19" s="106" t="s">
        <v>118</v>
      </c>
      <c r="B19" s="92" t="s">
        <v>359</v>
      </c>
      <c r="C19" s="251">
        <f>C20</f>
        <v>1898.8</v>
      </c>
      <c r="D19" s="251">
        <f>D20</f>
        <v>2005</v>
      </c>
      <c r="E19" s="46"/>
      <c r="F19" s="45"/>
      <c r="G19" s="79"/>
      <c r="H19" s="83"/>
      <c r="I19" s="40"/>
    </row>
    <row r="20" spans="1:9" ht="25.5" customHeight="1" x14ac:dyDescent="0.25">
      <c r="A20" s="42" t="s">
        <v>119</v>
      </c>
      <c r="B20" s="32" t="s">
        <v>360</v>
      </c>
      <c r="C20" s="247">
        <f>C21+C22+C23+C24</f>
        <v>1898.8</v>
      </c>
      <c r="D20" s="247">
        <f>D21+D22+D23+D24</f>
        <v>2005</v>
      </c>
      <c r="E20" s="46"/>
      <c r="F20" s="45"/>
      <c r="G20" s="79"/>
      <c r="H20" s="83"/>
      <c r="I20" s="40"/>
    </row>
    <row r="21" spans="1:9" ht="114.75" x14ac:dyDescent="0.2">
      <c r="A21" s="41" t="s">
        <v>279</v>
      </c>
      <c r="B21" s="24" t="s">
        <v>378</v>
      </c>
      <c r="C21" s="247">
        <v>905.9</v>
      </c>
      <c r="D21" s="247">
        <v>958.9</v>
      </c>
      <c r="E21" s="46"/>
      <c r="F21" s="45"/>
      <c r="G21" s="79"/>
      <c r="H21" s="83"/>
      <c r="I21" s="40"/>
    </row>
    <row r="22" spans="1:9" ht="127.5" x14ac:dyDescent="0.2">
      <c r="A22" s="41" t="s">
        <v>280</v>
      </c>
      <c r="B22" s="24" t="s">
        <v>363</v>
      </c>
      <c r="C22" s="247">
        <v>6.2</v>
      </c>
      <c r="D22" s="247">
        <v>6.4</v>
      </c>
      <c r="E22" s="46"/>
      <c r="F22" s="45"/>
      <c r="G22" s="79"/>
      <c r="H22" s="83"/>
      <c r="I22" s="40"/>
    </row>
    <row r="23" spans="1:9" ht="114.75" x14ac:dyDescent="0.2">
      <c r="A23" s="41" t="s">
        <v>281</v>
      </c>
      <c r="B23" s="24" t="s">
        <v>364</v>
      </c>
      <c r="C23" s="247">
        <v>1105.4000000000001</v>
      </c>
      <c r="D23" s="247">
        <v>1157.8</v>
      </c>
      <c r="E23" s="46"/>
      <c r="F23" s="45"/>
      <c r="G23" s="79"/>
      <c r="H23" s="83"/>
      <c r="I23" s="40"/>
    </row>
    <row r="24" spans="1:9" ht="105.75" customHeight="1" x14ac:dyDescent="0.2">
      <c r="A24" s="107" t="s">
        <v>282</v>
      </c>
      <c r="B24" s="24" t="s">
        <v>365</v>
      </c>
      <c r="C24" s="122">
        <v>-118.7</v>
      </c>
      <c r="D24" s="122">
        <v>-118.1</v>
      </c>
      <c r="E24" s="46"/>
      <c r="F24" s="45"/>
      <c r="G24" s="79"/>
      <c r="H24" s="83"/>
      <c r="I24" s="40"/>
    </row>
    <row r="25" spans="1:9" ht="16.5" customHeight="1" x14ac:dyDescent="0.2">
      <c r="A25" s="90" t="s">
        <v>27</v>
      </c>
      <c r="B25" s="89" t="s">
        <v>314</v>
      </c>
      <c r="C25" s="250">
        <f>C26</f>
        <v>249</v>
      </c>
      <c r="D25" s="250">
        <f>D26</f>
        <v>249.5</v>
      </c>
      <c r="E25" s="46"/>
      <c r="F25" s="45"/>
      <c r="G25" s="79"/>
      <c r="H25" s="83"/>
      <c r="I25" s="40"/>
    </row>
    <row r="26" spans="1:9" ht="14.25" customHeight="1" x14ac:dyDescent="0.2">
      <c r="A26" s="67" t="s">
        <v>26</v>
      </c>
      <c r="B26" s="58" t="s">
        <v>315</v>
      </c>
      <c r="C26" s="247">
        <v>249</v>
      </c>
      <c r="D26" s="247">
        <v>249.5</v>
      </c>
      <c r="E26" s="46"/>
      <c r="F26" s="45"/>
      <c r="G26" s="79"/>
      <c r="H26" s="83"/>
      <c r="I26" s="40"/>
    </row>
    <row r="27" spans="1:9" ht="17.25" customHeight="1" x14ac:dyDescent="0.2">
      <c r="A27" s="88" t="s">
        <v>167</v>
      </c>
      <c r="B27" s="89" t="s">
        <v>316</v>
      </c>
      <c r="C27" s="250">
        <f>C28+C32+C30</f>
        <v>1718.4</v>
      </c>
      <c r="D27" s="250">
        <f>D28+D32+D30</f>
        <v>1728.7</v>
      </c>
      <c r="E27" s="48"/>
      <c r="F27" s="43"/>
      <c r="G27" s="76"/>
      <c r="H27" s="81"/>
      <c r="I27" s="40"/>
    </row>
    <row r="28" spans="1:9" ht="17.25" customHeight="1" x14ac:dyDescent="0.25">
      <c r="A28" s="31" t="s">
        <v>168</v>
      </c>
      <c r="B28" s="68" t="s">
        <v>317</v>
      </c>
      <c r="C28" s="249">
        <f>C29</f>
        <v>181.7</v>
      </c>
      <c r="D28" s="249">
        <f>D29</f>
        <v>182.8</v>
      </c>
      <c r="E28" s="47"/>
      <c r="F28" s="49"/>
      <c r="G28" s="79"/>
      <c r="H28" s="85"/>
      <c r="I28" s="40"/>
    </row>
    <row r="29" spans="1:9" ht="40.5" customHeight="1" x14ac:dyDescent="0.2">
      <c r="A29" s="28" t="s">
        <v>86</v>
      </c>
      <c r="B29" s="58" t="s">
        <v>318</v>
      </c>
      <c r="C29" s="247">
        <v>181.7</v>
      </c>
      <c r="D29" s="247">
        <v>182.8</v>
      </c>
      <c r="E29" s="47"/>
      <c r="F29" s="49"/>
      <c r="G29" s="79"/>
      <c r="H29" s="85"/>
      <c r="I29" s="40"/>
    </row>
    <row r="30" spans="1:9" ht="16.5" hidden="1" customHeight="1" x14ac:dyDescent="0.25">
      <c r="A30" s="31" t="s">
        <v>38</v>
      </c>
      <c r="B30" s="68" t="s">
        <v>40</v>
      </c>
      <c r="C30" s="110">
        <f>C31</f>
        <v>0</v>
      </c>
      <c r="D30" s="110">
        <f>D31</f>
        <v>0</v>
      </c>
      <c r="E30" s="47"/>
      <c r="F30" s="49"/>
      <c r="G30" s="79"/>
      <c r="H30" s="85"/>
      <c r="I30" s="40"/>
    </row>
    <row r="31" spans="1:9" ht="16.5" hidden="1" customHeight="1" x14ac:dyDescent="0.2">
      <c r="A31" s="28" t="s">
        <v>39</v>
      </c>
      <c r="B31" s="58" t="s">
        <v>41</v>
      </c>
      <c r="C31" s="108">
        <v>0</v>
      </c>
      <c r="D31" s="108">
        <v>0</v>
      </c>
      <c r="E31" s="47"/>
      <c r="F31" s="49"/>
      <c r="G31" s="79"/>
      <c r="H31" s="85"/>
      <c r="I31" s="40"/>
    </row>
    <row r="32" spans="1:9" ht="15" customHeight="1" x14ac:dyDescent="0.25">
      <c r="A32" s="31" t="s">
        <v>169</v>
      </c>
      <c r="B32" s="68" t="s">
        <v>319</v>
      </c>
      <c r="C32" s="249">
        <f>C33+C35</f>
        <v>1536.7</v>
      </c>
      <c r="D32" s="249">
        <f>D33+D35</f>
        <v>1545.9</v>
      </c>
      <c r="E32" s="47"/>
      <c r="F32" s="49"/>
      <c r="G32" s="80"/>
      <c r="H32" s="85"/>
      <c r="I32" s="40"/>
    </row>
    <row r="33" spans="1:9" ht="15" customHeight="1" x14ac:dyDescent="0.2">
      <c r="A33" s="113" t="s">
        <v>83</v>
      </c>
      <c r="B33" s="86" t="s">
        <v>320</v>
      </c>
      <c r="C33" s="248">
        <f>C34</f>
        <v>598.79999999999995</v>
      </c>
      <c r="D33" s="248">
        <f>D34</f>
        <v>602.4</v>
      </c>
      <c r="E33" s="47"/>
      <c r="F33" s="49"/>
      <c r="G33" s="80"/>
      <c r="H33" s="85"/>
      <c r="I33" s="40"/>
    </row>
    <row r="34" spans="1:9" ht="30" customHeight="1" x14ac:dyDescent="0.2">
      <c r="A34" s="28" t="s">
        <v>82</v>
      </c>
      <c r="B34" s="58" t="s">
        <v>321</v>
      </c>
      <c r="C34" s="247">
        <v>598.79999999999995</v>
      </c>
      <c r="D34" s="247">
        <v>602.4</v>
      </c>
      <c r="E34" s="47"/>
      <c r="F34" s="49"/>
      <c r="G34" s="79"/>
      <c r="H34" s="83"/>
      <c r="I34" s="84"/>
    </row>
    <row r="35" spans="1:9" ht="15.75" customHeight="1" x14ac:dyDescent="0.2">
      <c r="A35" s="29" t="s">
        <v>85</v>
      </c>
      <c r="B35" s="86" t="s">
        <v>323</v>
      </c>
      <c r="C35" s="248">
        <f>C36</f>
        <v>937.9</v>
      </c>
      <c r="D35" s="248">
        <f>D36</f>
        <v>943.5</v>
      </c>
      <c r="E35" s="47"/>
      <c r="F35" s="49"/>
      <c r="G35" s="79"/>
      <c r="H35" s="83"/>
      <c r="I35" s="84"/>
    </row>
    <row r="36" spans="1:9" ht="36.75" customHeight="1" x14ac:dyDescent="0.2">
      <c r="A36" s="28" t="s">
        <v>84</v>
      </c>
      <c r="B36" s="58" t="s">
        <v>322</v>
      </c>
      <c r="C36" s="247">
        <v>937.9</v>
      </c>
      <c r="D36" s="247">
        <v>943.5</v>
      </c>
      <c r="E36" s="47"/>
      <c r="F36" s="49"/>
      <c r="G36" s="79"/>
      <c r="H36" s="83"/>
      <c r="I36" s="84"/>
    </row>
    <row r="37" spans="1:9" ht="20.25" customHeight="1" x14ac:dyDescent="0.2">
      <c r="A37" s="91" t="s">
        <v>93</v>
      </c>
      <c r="B37" s="92" t="s">
        <v>309</v>
      </c>
      <c r="C37" s="250">
        <f>C39</f>
        <v>6.4</v>
      </c>
      <c r="D37" s="250">
        <f>D39</f>
        <v>6.4</v>
      </c>
      <c r="E37" s="47"/>
      <c r="F37" s="49"/>
      <c r="G37" s="79"/>
      <c r="H37" s="83"/>
      <c r="I37" s="40"/>
    </row>
    <row r="38" spans="1:9" ht="40.5" customHeight="1" x14ac:dyDescent="0.2">
      <c r="A38" s="28" t="s">
        <v>19</v>
      </c>
      <c r="B38" s="58" t="s">
        <v>308</v>
      </c>
      <c r="C38" s="122">
        <f>C39</f>
        <v>6.4</v>
      </c>
      <c r="D38" s="122">
        <f>D39</f>
        <v>6.4</v>
      </c>
      <c r="E38" s="47"/>
      <c r="F38" s="49"/>
      <c r="G38" s="79"/>
      <c r="H38" s="83"/>
      <c r="I38" s="40"/>
    </row>
    <row r="39" spans="1:9" ht="61.5" customHeight="1" x14ac:dyDescent="0.2">
      <c r="A39" s="28" t="s">
        <v>96</v>
      </c>
      <c r="B39" s="58" t="s">
        <v>307</v>
      </c>
      <c r="C39" s="247">
        <v>6.4</v>
      </c>
      <c r="D39" s="247">
        <v>6.4</v>
      </c>
      <c r="E39" s="47"/>
      <c r="F39" s="49"/>
      <c r="G39" s="79"/>
      <c r="H39" s="83"/>
      <c r="I39" s="40"/>
    </row>
    <row r="40" spans="1:9" ht="38.25" hidden="1" x14ac:dyDescent="0.2">
      <c r="A40" s="27" t="s">
        <v>29</v>
      </c>
      <c r="B40" s="64" t="s">
        <v>28</v>
      </c>
      <c r="C40" s="111">
        <f t="shared" ref="C40:D42" si="0">C41</f>
        <v>0</v>
      </c>
      <c r="D40" s="111">
        <f t="shared" si="0"/>
        <v>0</v>
      </c>
      <c r="E40" s="47"/>
      <c r="F40" s="49"/>
      <c r="G40" s="79"/>
      <c r="H40" s="19"/>
      <c r="I40" s="40"/>
    </row>
    <row r="41" spans="1:9" ht="3" hidden="1" customHeight="1" x14ac:dyDescent="0.2">
      <c r="A41" s="28" t="s">
        <v>30</v>
      </c>
      <c r="B41" s="58" t="s">
        <v>31</v>
      </c>
      <c r="C41" s="108">
        <f t="shared" si="0"/>
        <v>0</v>
      </c>
      <c r="D41" s="108">
        <f t="shared" si="0"/>
        <v>0</v>
      </c>
      <c r="E41" s="47"/>
      <c r="F41" s="49"/>
      <c r="G41" s="79"/>
      <c r="H41" s="19"/>
      <c r="I41" s="40"/>
    </row>
    <row r="42" spans="1:9" ht="17.25" hidden="1" customHeight="1" x14ac:dyDescent="0.2">
      <c r="A42" s="28" t="s">
        <v>32</v>
      </c>
      <c r="B42" s="58" t="s">
        <v>33</v>
      </c>
      <c r="C42" s="108">
        <f t="shared" si="0"/>
        <v>0</v>
      </c>
      <c r="D42" s="108">
        <f t="shared" si="0"/>
        <v>0</v>
      </c>
      <c r="E42" s="47"/>
      <c r="F42" s="49"/>
      <c r="G42" s="78"/>
      <c r="H42" s="82"/>
      <c r="I42" s="40"/>
    </row>
    <row r="43" spans="1:9" ht="25.5" hidden="1" customHeight="1" x14ac:dyDescent="0.2">
      <c r="A43" s="28" t="s">
        <v>34</v>
      </c>
      <c r="B43" s="58" t="s">
        <v>35</v>
      </c>
      <c r="C43" s="108">
        <v>0</v>
      </c>
      <c r="D43" s="108">
        <v>0</v>
      </c>
      <c r="E43" s="47"/>
      <c r="F43" s="49"/>
      <c r="G43" s="79"/>
      <c r="H43" s="83"/>
      <c r="I43" s="40"/>
    </row>
    <row r="44" spans="1:9" ht="17.25" hidden="1" customHeight="1" x14ac:dyDescent="0.2">
      <c r="A44" s="93" t="s">
        <v>170</v>
      </c>
      <c r="B44" s="92" t="s">
        <v>99</v>
      </c>
      <c r="C44" s="109">
        <f>C45+C48</f>
        <v>0</v>
      </c>
      <c r="D44" s="109">
        <f>D45+D48</f>
        <v>0</v>
      </c>
      <c r="E44" s="12"/>
      <c r="F44" s="13"/>
      <c r="G44" s="78"/>
      <c r="H44" s="82"/>
      <c r="I44" s="40"/>
    </row>
    <row r="45" spans="1:9" ht="19.5" hidden="1" customHeight="1" x14ac:dyDescent="0.2">
      <c r="A45" s="28" t="s">
        <v>79</v>
      </c>
      <c r="B45" s="58" t="s">
        <v>100</v>
      </c>
      <c r="C45" s="108">
        <f>C46</f>
        <v>0</v>
      </c>
      <c r="D45" s="108">
        <f>D46</f>
        <v>0</v>
      </c>
      <c r="E45" s="46"/>
      <c r="F45" s="45"/>
      <c r="G45" s="79"/>
      <c r="H45" s="83"/>
      <c r="I45" s="40"/>
    </row>
    <row r="46" spans="1:9" ht="18.75" hidden="1" customHeight="1" x14ac:dyDescent="0.2">
      <c r="A46" s="28" t="s">
        <v>0</v>
      </c>
      <c r="B46" s="58" t="s">
        <v>102</v>
      </c>
      <c r="C46" s="108">
        <f>C47</f>
        <v>0</v>
      </c>
      <c r="D46" s="108">
        <f>D47</f>
        <v>0</v>
      </c>
      <c r="E46" s="46"/>
      <c r="F46" s="46"/>
      <c r="G46" s="79"/>
      <c r="H46" s="83"/>
      <c r="I46" s="40"/>
    </row>
    <row r="47" spans="1:9" ht="26.25" hidden="1" customHeight="1" x14ac:dyDescent="0.2">
      <c r="A47" s="28" t="s">
        <v>87</v>
      </c>
      <c r="B47" s="58" t="s">
        <v>101</v>
      </c>
      <c r="C47" s="108">
        <v>0</v>
      </c>
      <c r="D47" s="108">
        <v>0</v>
      </c>
      <c r="E47" s="46"/>
      <c r="F47" s="45"/>
      <c r="G47" s="79"/>
      <c r="H47" s="83"/>
      <c r="I47" s="40"/>
    </row>
    <row r="48" spans="1:9" ht="21" hidden="1" customHeight="1" x14ac:dyDescent="0.2">
      <c r="A48" s="28" t="s">
        <v>80</v>
      </c>
      <c r="B48" s="58" t="s">
        <v>103</v>
      </c>
      <c r="C48" s="108">
        <f>C49</f>
        <v>0</v>
      </c>
      <c r="D48" s="108">
        <f>D49</f>
        <v>0</v>
      </c>
      <c r="E48" s="46"/>
      <c r="F48" s="45"/>
      <c r="G48" s="79"/>
      <c r="H48" s="83"/>
      <c r="I48" s="40"/>
    </row>
    <row r="49" spans="1:9" ht="20.25" hidden="1" customHeight="1" x14ac:dyDescent="0.2">
      <c r="A49" s="28" t="s">
        <v>81</v>
      </c>
      <c r="B49" s="58" t="s">
        <v>104</v>
      </c>
      <c r="C49" s="108">
        <f>C50</f>
        <v>0</v>
      </c>
      <c r="D49" s="108">
        <f>D50</f>
        <v>0</v>
      </c>
      <c r="E49" s="46"/>
      <c r="F49" s="45"/>
      <c r="G49" s="79"/>
      <c r="H49" s="19"/>
      <c r="I49" s="40"/>
    </row>
    <row r="50" spans="1:9" ht="36.75" hidden="1" customHeight="1" x14ac:dyDescent="0.2">
      <c r="A50" s="28" t="s">
        <v>88</v>
      </c>
      <c r="B50" s="58" t="s">
        <v>105</v>
      </c>
      <c r="C50" s="108">
        <v>0</v>
      </c>
      <c r="D50" s="108">
        <v>0</v>
      </c>
      <c r="E50" s="47"/>
      <c r="F50" s="49"/>
      <c r="G50" s="80"/>
      <c r="H50" s="16"/>
      <c r="I50" s="40"/>
    </row>
    <row r="51" spans="1:9" ht="27" customHeight="1" x14ac:dyDescent="0.2">
      <c r="A51" s="93" t="s">
        <v>72</v>
      </c>
      <c r="B51" s="87" t="s">
        <v>306</v>
      </c>
      <c r="C51" s="121">
        <f t="shared" ref="C51:D53" si="1">C52</f>
        <v>105</v>
      </c>
      <c r="D51" s="121">
        <f t="shared" si="1"/>
        <v>110</v>
      </c>
      <c r="E51" s="47"/>
      <c r="F51" s="49"/>
      <c r="G51" s="80"/>
      <c r="H51" s="16"/>
      <c r="I51" s="40"/>
    </row>
    <row r="52" spans="1:9" ht="20.25" customHeight="1" x14ac:dyDescent="0.2">
      <c r="A52" s="27" t="s">
        <v>73</v>
      </c>
      <c r="B52" s="87" t="s">
        <v>305</v>
      </c>
      <c r="C52" s="120">
        <f t="shared" si="1"/>
        <v>105</v>
      </c>
      <c r="D52" s="120">
        <f t="shared" si="1"/>
        <v>110</v>
      </c>
      <c r="E52" s="47"/>
      <c r="F52" s="49"/>
      <c r="G52" s="80"/>
      <c r="H52" s="16"/>
      <c r="I52" s="40"/>
    </row>
    <row r="53" spans="1:9" ht="21.75" customHeight="1" x14ac:dyDescent="0.2">
      <c r="A53" s="28" t="s">
        <v>70</v>
      </c>
      <c r="B53" s="71" t="s">
        <v>304</v>
      </c>
      <c r="C53" s="122">
        <f t="shared" si="1"/>
        <v>105</v>
      </c>
      <c r="D53" s="122">
        <f t="shared" si="1"/>
        <v>110</v>
      </c>
      <c r="E53" s="47"/>
      <c r="F53" s="49"/>
      <c r="G53" s="80"/>
      <c r="H53" s="16"/>
      <c r="I53" s="40"/>
    </row>
    <row r="54" spans="1:9" ht="24" customHeight="1" x14ac:dyDescent="0.2">
      <c r="A54" s="28" t="s">
        <v>89</v>
      </c>
      <c r="B54" s="71" t="s">
        <v>303</v>
      </c>
      <c r="C54" s="122">
        <v>105</v>
      </c>
      <c r="D54" s="122">
        <v>110</v>
      </c>
      <c r="E54" s="47"/>
      <c r="F54" s="49"/>
      <c r="G54" s="80"/>
      <c r="H54" s="16"/>
      <c r="I54" s="40"/>
    </row>
    <row r="55" spans="1:9" ht="24" hidden="1" customHeight="1" x14ac:dyDescent="0.2">
      <c r="A55" s="93" t="s">
        <v>2</v>
      </c>
      <c r="B55" s="89" t="s">
        <v>106</v>
      </c>
      <c r="C55" s="109">
        <f>C56+C59</f>
        <v>0</v>
      </c>
      <c r="D55" s="109">
        <f>D56+D59</f>
        <v>0</v>
      </c>
      <c r="E55" s="47"/>
      <c r="F55" s="49"/>
      <c r="G55" s="80"/>
      <c r="H55" s="85"/>
      <c r="I55" s="40"/>
    </row>
    <row r="56" spans="1:9" ht="30" hidden="1" customHeight="1" x14ac:dyDescent="0.2">
      <c r="A56" s="29" t="s">
        <v>43</v>
      </c>
      <c r="B56" s="30" t="s">
        <v>44</v>
      </c>
      <c r="C56" s="108">
        <f>C57</f>
        <v>0</v>
      </c>
      <c r="D56" s="108">
        <f>D57</f>
        <v>0</v>
      </c>
      <c r="E56" s="47"/>
      <c r="F56" s="49"/>
      <c r="G56" s="80"/>
      <c r="H56" s="85"/>
      <c r="I56" s="40"/>
    </row>
    <row r="57" spans="1:9" ht="30.75" hidden="1" customHeight="1" x14ac:dyDescent="0.2">
      <c r="A57" s="28" t="s">
        <v>45</v>
      </c>
      <c r="B57" s="24" t="s">
        <v>46</v>
      </c>
      <c r="C57" s="108">
        <f>C58</f>
        <v>0</v>
      </c>
      <c r="D57" s="108">
        <f>D58</f>
        <v>0</v>
      </c>
      <c r="E57" s="47"/>
      <c r="F57" s="49"/>
      <c r="G57" s="80"/>
      <c r="H57" s="85"/>
      <c r="I57" s="40"/>
    </row>
    <row r="58" spans="1:9" ht="30.75" hidden="1" customHeight="1" x14ac:dyDescent="0.2">
      <c r="A58" s="28" t="s">
        <v>48</v>
      </c>
      <c r="B58" s="24" t="s">
        <v>49</v>
      </c>
      <c r="C58" s="108">
        <v>0</v>
      </c>
      <c r="D58" s="108">
        <v>0</v>
      </c>
      <c r="E58" s="47"/>
      <c r="F58" s="49"/>
      <c r="G58" s="80"/>
      <c r="H58" s="85"/>
      <c r="I58" s="40"/>
    </row>
    <row r="59" spans="1:9" ht="28.5" hidden="1" customHeight="1" x14ac:dyDescent="0.2">
      <c r="A59" s="29" t="s">
        <v>71</v>
      </c>
      <c r="B59" s="86" t="s">
        <v>107</v>
      </c>
      <c r="C59" s="112">
        <f>C60</f>
        <v>0</v>
      </c>
      <c r="D59" s="112">
        <f>D60</f>
        <v>0</v>
      </c>
      <c r="E59" s="47"/>
      <c r="F59" s="49"/>
      <c r="G59" s="80"/>
      <c r="H59" s="85"/>
      <c r="I59" s="40"/>
    </row>
    <row r="60" spans="1:9" ht="26.25" hidden="1" customHeight="1" x14ac:dyDescent="0.2">
      <c r="A60" s="67" t="s">
        <v>1</v>
      </c>
      <c r="B60" s="58" t="s">
        <v>108</v>
      </c>
      <c r="C60" s="108">
        <f>C61</f>
        <v>0</v>
      </c>
      <c r="D60" s="108">
        <f>D61</f>
        <v>0</v>
      </c>
      <c r="E60" s="47"/>
      <c r="F60" s="49"/>
      <c r="G60" s="80"/>
      <c r="H60" s="85"/>
      <c r="I60" s="40"/>
    </row>
    <row r="61" spans="1:9" ht="37.5" hidden="1" customHeight="1" x14ac:dyDescent="0.2">
      <c r="A61" s="67" t="s">
        <v>90</v>
      </c>
      <c r="B61" s="58" t="s">
        <v>109</v>
      </c>
      <c r="C61" s="108">
        <v>0</v>
      </c>
      <c r="D61" s="108">
        <v>0</v>
      </c>
      <c r="E61" s="47"/>
      <c r="F61" s="49"/>
      <c r="G61" s="80"/>
      <c r="H61" s="85"/>
      <c r="I61" s="40"/>
    </row>
    <row r="62" spans="1:9" ht="31.5" hidden="1" customHeight="1" x14ac:dyDescent="0.2">
      <c r="A62" s="27" t="s">
        <v>3</v>
      </c>
      <c r="B62" s="64" t="s">
        <v>122</v>
      </c>
      <c r="C62" s="111">
        <f>C65+C63</f>
        <v>0</v>
      </c>
      <c r="D62" s="111">
        <f>D65+D63</f>
        <v>0</v>
      </c>
      <c r="E62" s="47"/>
      <c r="F62" s="49"/>
      <c r="G62" s="80"/>
      <c r="H62" s="85"/>
      <c r="I62" s="40"/>
    </row>
    <row r="63" spans="1:9" ht="35.25" hidden="1" customHeight="1" x14ac:dyDescent="0.2">
      <c r="A63" s="67" t="s">
        <v>55</v>
      </c>
      <c r="B63" s="58" t="s">
        <v>56</v>
      </c>
      <c r="C63" s="108">
        <v>0</v>
      </c>
      <c r="D63" s="108">
        <v>0</v>
      </c>
      <c r="E63" s="47"/>
      <c r="F63" s="49"/>
      <c r="G63" s="80"/>
      <c r="H63" s="85"/>
      <c r="I63" s="40"/>
    </row>
    <row r="64" spans="1:9" ht="51" hidden="1" x14ac:dyDescent="0.2">
      <c r="A64" s="67" t="s">
        <v>14</v>
      </c>
      <c r="B64" s="58" t="s">
        <v>69</v>
      </c>
      <c r="C64" s="108">
        <v>0</v>
      </c>
      <c r="D64" s="108">
        <v>0</v>
      </c>
      <c r="E64" s="47"/>
      <c r="F64" s="49"/>
      <c r="G64" s="80"/>
      <c r="H64" s="85"/>
      <c r="I64" s="40"/>
    </row>
    <row r="65" spans="1:9" ht="25.5" hidden="1" x14ac:dyDescent="0.2">
      <c r="A65" s="67" t="s">
        <v>4</v>
      </c>
      <c r="B65" s="58" t="s">
        <v>120</v>
      </c>
      <c r="C65" s="108">
        <f>C66</f>
        <v>0</v>
      </c>
      <c r="D65" s="108">
        <f>D66</f>
        <v>0</v>
      </c>
      <c r="E65" s="47"/>
      <c r="F65" s="49"/>
      <c r="G65" s="80"/>
      <c r="H65" s="85"/>
      <c r="I65" s="40"/>
    </row>
    <row r="66" spans="1:9" ht="38.25" hidden="1" x14ac:dyDescent="0.2">
      <c r="A66" s="67" t="s">
        <v>178</v>
      </c>
      <c r="B66" s="58" t="s">
        <v>121</v>
      </c>
      <c r="C66" s="108">
        <v>0</v>
      </c>
      <c r="D66" s="108">
        <v>0</v>
      </c>
      <c r="E66" s="47"/>
      <c r="F66" s="49"/>
      <c r="G66" s="80"/>
      <c r="H66" s="85"/>
      <c r="I66" s="40"/>
    </row>
    <row r="67" spans="1:9" ht="18" hidden="1" customHeight="1" x14ac:dyDescent="0.2">
      <c r="A67" s="26" t="s">
        <v>3</v>
      </c>
      <c r="B67" s="58" t="s">
        <v>122</v>
      </c>
      <c r="C67" s="120">
        <f>C68</f>
        <v>0</v>
      </c>
      <c r="D67" s="120">
        <f>D68</f>
        <v>0</v>
      </c>
      <c r="E67" s="47"/>
      <c r="F67" s="49"/>
      <c r="G67" s="80"/>
      <c r="H67" s="85"/>
      <c r="I67" s="40"/>
    </row>
    <row r="68" spans="1:9" ht="38.25" hidden="1" x14ac:dyDescent="0.2">
      <c r="A68" s="26" t="s">
        <v>272</v>
      </c>
      <c r="B68" s="64" t="s">
        <v>56</v>
      </c>
      <c r="C68" s="120">
        <f>C69</f>
        <v>0</v>
      </c>
      <c r="D68" s="120">
        <f>D69</f>
        <v>0</v>
      </c>
      <c r="E68" s="47"/>
      <c r="F68" s="49"/>
      <c r="G68" s="80"/>
      <c r="H68" s="85"/>
      <c r="I68" s="40"/>
    </row>
    <row r="69" spans="1:9" ht="51" hidden="1" x14ac:dyDescent="0.2">
      <c r="A69" s="67" t="s">
        <v>273</v>
      </c>
      <c r="B69" s="58" t="s">
        <v>69</v>
      </c>
      <c r="C69" s="122">
        <v>0</v>
      </c>
      <c r="D69" s="122">
        <v>0</v>
      </c>
      <c r="E69" s="47"/>
      <c r="F69" s="49"/>
      <c r="G69" s="80"/>
      <c r="H69" s="85"/>
      <c r="I69" s="40"/>
    </row>
    <row r="70" spans="1:9" ht="0.75" customHeight="1" x14ac:dyDescent="0.2">
      <c r="A70" s="27" t="s">
        <v>64</v>
      </c>
      <c r="B70" s="64" t="s">
        <v>65</v>
      </c>
      <c r="C70" s="251">
        <f>C71</f>
        <v>0</v>
      </c>
      <c r="D70" s="122">
        <f>D71</f>
        <v>0</v>
      </c>
      <c r="E70" s="47"/>
      <c r="F70" s="49"/>
      <c r="G70" s="80"/>
      <c r="H70" s="85"/>
      <c r="I70" s="40"/>
    </row>
    <row r="71" spans="1:9" ht="18.75" hidden="1" customHeight="1" x14ac:dyDescent="0.2">
      <c r="A71" s="67" t="s">
        <v>66</v>
      </c>
      <c r="B71" s="58" t="s">
        <v>67</v>
      </c>
      <c r="C71" s="122">
        <f>C72</f>
        <v>0</v>
      </c>
      <c r="D71" s="122">
        <v>0</v>
      </c>
      <c r="E71" s="47"/>
      <c r="F71" s="49"/>
      <c r="G71" s="80"/>
      <c r="H71" s="85"/>
      <c r="I71" s="40"/>
    </row>
    <row r="72" spans="1:9" ht="18.75" hidden="1" customHeight="1" x14ac:dyDescent="0.2">
      <c r="A72" s="67" t="s">
        <v>51</v>
      </c>
      <c r="B72" s="58" t="s">
        <v>68</v>
      </c>
      <c r="C72" s="122">
        <v>0</v>
      </c>
      <c r="D72" s="122">
        <v>0</v>
      </c>
      <c r="E72" s="48"/>
      <c r="F72" s="43"/>
      <c r="G72" s="76"/>
      <c r="H72" s="81"/>
      <c r="I72" s="40"/>
    </row>
    <row r="73" spans="1:9" ht="17.25" customHeight="1" x14ac:dyDescent="0.2">
      <c r="A73" s="63" t="s">
        <v>171</v>
      </c>
      <c r="B73" s="64" t="s">
        <v>292</v>
      </c>
      <c r="C73" s="120">
        <f>C74</f>
        <v>15274.47</v>
      </c>
      <c r="D73" s="120">
        <f>D74</f>
        <v>14957.98</v>
      </c>
      <c r="E73" s="48"/>
      <c r="F73" s="43"/>
      <c r="G73" s="76"/>
      <c r="H73" s="81"/>
      <c r="I73" s="40"/>
    </row>
    <row r="74" spans="1:9" ht="36" x14ac:dyDescent="0.2">
      <c r="A74" s="90" t="s">
        <v>94</v>
      </c>
      <c r="B74" s="89" t="s">
        <v>293</v>
      </c>
      <c r="C74" s="121">
        <f>C75+C82+C78+C87</f>
        <v>15274.47</v>
      </c>
      <c r="D74" s="121">
        <f>D75+D82+D78+D87</f>
        <v>14957.98</v>
      </c>
      <c r="E74" s="47"/>
      <c r="F74" s="49"/>
      <c r="G74" s="80"/>
      <c r="H74" s="85"/>
      <c r="I74" s="40"/>
    </row>
    <row r="75" spans="1:9" ht="24" customHeight="1" x14ac:dyDescent="0.2">
      <c r="A75" s="93" t="s">
        <v>20</v>
      </c>
      <c r="B75" s="89" t="s">
        <v>294</v>
      </c>
      <c r="C75" s="121">
        <f>C76+C77</f>
        <v>14691.77</v>
      </c>
      <c r="D75" s="121">
        <f>D76+D77</f>
        <v>14368.48</v>
      </c>
      <c r="E75" s="47"/>
      <c r="F75" s="49"/>
      <c r="G75" s="80"/>
      <c r="H75" s="85"/>
      <c r="I75" s="40"/>
    </row>
    <row r="76" spans="1:9" ht="42.75" customHeight="1" x14ac:dyDescent="0.2">
      <c r="A76" s="28" t="s">
        <v>291</v>
      </c>
      <c r="B76" s="58" t="s">
        <v>295</v>
      </c>
      <c r="C76" s="122">
        <v>14691.77</v>
      </c>
      <c r="D76" s="122">
        <v>14368.48</v>
      </c>
      <c r="E76" s="47"/>
      <c r="F76" s="49"/>
      <c r="G76" s="80"/>
      <c r="H76" s="85"/>
      <c r="I76" s="40"/>
    </row>
    <row r="77" spans="1:9" ht="1.5" hidden="1" customHeight="1" x14ac:dyDescent="0.2">
      <c r="A77" s="28" t="s">
        <v>74</v>
      </c>
      <c r="B77" s="58" t="s">
        <v>372</v>
      </c>
      <c r="C77" s="108">
        <v>0</v>
      </c>
      <c r="D77" s="108">
        <v>0</v>
      </c>
      <c r="E77" s="47"/>
      <c r="F77" s="49"/>
      <c r="G77" s="80"/>
      <c r="H77" s="85"/>
      <c r="I77" s="40"/>
    </row>
    <row r="78" spans="1:9" ht="18.75" hidden="1" customHeight="1" x14ac:dyDescent="0.2">
      <c r="A78" s="26" t="s">
        <v>21</v>
      </c>
      <c r="B78" s="94" t="s">
        <v>373</v>
      </c>
      <c r="C78" s="121">
        <f>C80+C81</f>
        <v>400</v>
      </c>
      <c r="D78" s="121">
        <f>D80+D81</f>
        <v>400</v>
      </c>
      <c r="E78" s="47"/>
      <c r="F78" s="49"/>
      <c r="G78" s="80"/>
      <c r="H78" s="85"/>
      <c r="I78" s="40"/>
    </row>
    <row r="79" spans="1:9" ht="54" hidden="1" customHeight="1" x14ac:dyDescent="0.2">
      <c r="A79" s="95" t="s">
        <v>23</v>
      </c>
      <c r="B79" s="70" t="s">
        <v>10</v>
      </c>
      <c r="C79" s="108">
        <f>C81+C80</f>
        <v>400</v>
      </c>
      <c r="D79" s="108">
        <f>D81+D80</f>
        <v>400</v>
      </c>
      <c r="E79" s="47">
        <v>0</v>
      </c>
      <c r="F79" s="49"/>
      <c r="G79" s="80"/>
      <c r="H79" s="85"/>
      <c r="I79" s="40"/>
    </row>
    <row r="80" spans="1:9" ht="22.5" hidden="1" customHeight="1" x14ac:dyDescent="0.2">
      <c r="A80" s="95" t="s">
        <v>57</v>
      </c>
      <c r="B80" s="70" t="s">
        <v>374</v>
      </c>
      <c r="C80" s="108">
        <v>0</v>
      </c>
      <c r="D80" s="108">
        <v>0</v>
      </c>
      <c r="E80" s="47"/>
      <c r="F80" s="49"/>
      <c r="G80" s="80"/>
      <c r="H80" s="85"/>
      <c r="I80" s="40"/>
    </row>
    <row r="81" spans="1:9" ht="31.5" customHeight="1" x14ac:dyDescent="0.2">
      <c r="A81" s="95" t="s">
        <v>75</v>
      </c>
      <c r="B81" s="70" t="s">
        <v>297</v>
      </c>
      <c r="C81" s="122">
        <v>400</v>
      </c>
      <c r="D81" s="122">
        <v>400</v>
      </c>
      <c r="E81" s="47"/>
      <c r="F81" s="49"/>
      <c r="G81" s="80"/>
      <c r="H81" s="85"/>
      <c r="I81" s="40"/>
    </row>
    <row r="82" spans="1:9" ht="39" customHeight="1" x14ac:dyDescent="0.2">
      <c r="A82" s="93" t="s">
        <v>95</v>
      </c>
      <c r="B82" s="89" t="s">
        <v>298</v>
      </c>
      <c r="C82" s="121">
        <f>C83+C85</f>
        <v>182.7</v>
      </c>
      <c r="D82" s="121">
        <f>D83+D85</f>
        <v>189.5</v>
      </c>
      <c r="E82" s="47"/>
      <c r="F82" s="49"/>
      <c r="G82" s="80"/>
      <c r="H82" s="85"/>
      <c r="I82" s="40"/>
    </row>
    <row r="83" spans="1:9" ht="39.75" customHeight="1" x14ac:dyDescent="0.2">
      <c r="A83" s="28" t="s">
        <v>9</v>
      </c>
      <c r="B83" s="58" t="s">
        <v>299</v>
      </c>
      <c r="C83" s="122">
        <f>C84</f>
        <v>182</v>
      </c>
      <c r="D83" s="122">
        <f>D84</f>
        <v>188.8</v>
      </c>
      <c r="E83" s="47"/>
      <c r="F83" s="49"/>
      <c r="G83" s="80"/>
      <c r="H83" s="85"/>
      <c r="I83" s="40"/>
    </row>
    <row r="84" spans="1:9" ht="40.5" customHeight="1" x14ac:dyDescent="0.2">
      <c r="A84" s="28" t="s">
        <v>76</v>
      </c>
      <c r="B84" s="58" t="s">
        <v>300</v>
      </c>
      <c r="C84" s="247">
        <v>182</v>
      </c>
      <c r="D84" s="247">
        <v>188.8</v>
      </c>
      <c r="E84" s="47"/>
      <c r="F84" s="49"/>
      <c r="G84" s="80"/>
      <c r="H84" s="85"/>
      <c r="I84" s="40"/>
    </row>
    <row r="85" spans="1:9" ht="41.25" customHeight="1" x14ac:dyDescent="0.2">
      <c r="A85" s="67" t="s">
        <v>177</v>
      </c>
      <c r="B85" s="71" t="s">
        <v>301</v>
      </c>
      <c r="C85" s="247">
        <f>C86</f>
        <v>0.7</v>
      </c>
      <c r="D85" s="247">
        <f>D86</f>
        <v>0.7</v>
      </c>
      <c r="E85" s="47"/>
      <c r="F85" s="49"/>
      <c r="G85" s="80"/>
      <c r="H85" s="85"/>
      <c r="I85" s="40"/>
    </row>
    <row r="86" spans="1:9" ht="38.25" x14ac:dyDescent="0.2">
      <c r="A86" s="67" t="s">
        <v>77</v>
      </c>
      <c r="B86" s="71" t="s">
        <v>302</v>
      </c>
      <c r="C86" s="122">
        <v>0.7</v>
      </c>
      <c r="D86" s="122">
        <v>0.7</v>
      </c>
      <c r="E86" s="12"/>
      <c r="F86" s="44"/>
      <c r="G86" s="78"/>
      <c r="H86" s="82"/>
      <c r="I86" s="40"/>
    </row>
    <row r="87" spans="1:9" ht="1.5" customHeight="1" thickBot="1" x14ac:dyDescent="0.25">
      <c r="A87" s="26" t="s">
        <v>22</v>
      </c>
      <c r="B87" s="69" t="s">
        <v>375</v>
      </c>
      <c r="C87" s="111">
        <f>C88</f>
        <v>0</v>
      </c>
      <c r="D87" s="111">
        <f>D88</f>
        <v>0</v>
      </c>
      <c r="E87" s="47"/>
      <c r="F87" s="49"/>
      <c r="G87" s="80"/>
      <c r="H87" s="85"/>
      <c r="I87" s="40"/>
    </row>
    <row r="88" spans="1:9" ht="26.25" hidden="1" thickBot="1" x14ac:dyDescent="0.25">
      <c r="A88" s="67" t="s">
        <v>59</v>
      </c>
      <c r="B88" s="71" t="s">
        <v>376</v>
      </c>
      <c r="C88" s="108">
        <f>C89</f>
        <v>0</v>
      </c>
      <c r="D88" s="108">
        <f>D89</f>
        <v>0</v>
      </c>
      <c r="E88" s="47"/>
      <c r="F88" s="49"/>
      <c r="G88" s="80"/>
      <c r="H88" s="85"/>
      <c r="I88" s="40"/>
    </row>
    <row r="89" spans="1:9" ht="26.25" hidden="1" thickBot="1" x14ac:dyDescent="0.25">
      <c r="A89" s="67" t="s">
        <v>61</v>
      </c>
      <c r="B89" s="71" t="s">
        <v>377</v>
      </c>
      <c r="C89" s="108"/>
      <c r="D89" s="108"/>
      <c r="E89" s="46"/>
      <c r="F89" s="44"/>
      <c r="G89" s="78"/>
      <c r="H89" s="82"/>
      <c r="I89" s="40"/>
    </row>
    <row r="90" spans="1:9" ht="15" thickBot="1" x14ac:dyDescent="0.25">
      <c r="A90" s="72" t="s">
        <v>172</v>
      </c>
      <c r="B90" s="73"/>
      <c r="C90" s="118">
        <f>C11+C73</f>
        <v>20313.37</v>
      </c>
      <c r="D90" s="118">
        <f>D11+D73</f>
        <v>20128.28</v>
      </c>
    </row>
    <row r="91" spans="1:9" x14ac:dyDescent="0.2">
      <c r="A91" s="23"/>
      <c r="B91" s="23"/>
      <c r="C91" s="25"/>
      <c r="D91" s="60"/>
      <c r="E91" t="s">
        <v>7</v>
      </c>
    </row>
    <row r="92" spans="1:9" x14ac:dyDescent="0.2">
      <c r="A92" s="59"/>
      <c r="B92" s="324"/>
      <c r="C92" s="324"/>
    </row>
    <row r="93" spans="1:9" x14ac:dyDescent="0.2">
      <c r="A93" s="23"/>
      <c r="B93" s="23"/>
      <c r="C93" s="23"/>
    </row>
    <row r="94" spans="1:9" ht="15" x14ac:dyDescent="0.25">
      <c r="A94" s="23"/>
      <c r="B94" s="23"/>
      <c r="C94" s="23"/>
      <c r="E94" s="35"/>
    </row>
    <row r="95" spans="1:9" x14ac:dyDescent="0.2">
      <c r="A95" s="117"/>
      <c r="B95" s="324"/>
      <c r="C95" s="324"/>
      <c r="D95" s="50"/>
    </row>
    <row r="96" spans="1:9" x14ac:dyDescent="0.2">
      <c r="A96" s="23"/>
      <c r="B96" s="23"/>
      <c r="C96" s="23"/>
    </row>
  </sheetData>
  <mergeCells count="9">
    <mergeCell ref="A7:C7"/>
    <mergeCell ref="B92:C92"/>
    <mergeCell ref="B95:C95"/>
    <mergeCell ref="B1:C1"/>
    <mergeCell ref="E1:H1"/>
    <mergeCell ref="B2:C2"/>
    <mergeCell ref="B3:C3"/>
    <mergeCell ref="B4:C4"/>
    <mergeCell ref="A6:C6"/>
  </mergeCells>
  <pageMargins left="0.74803149606299213" right="0.74803149606299213" top="0.98425196850393704" bottom="0.98425196850393704" header="0.51181102362204722" footer="0.51181102362204722"/>
  <pageSetup paperSize="9" scale="75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5"/>
  <sheetViews>
    <sheetView view="pageBreakPreview" zoomScaleSheetLayoutView="100" workbookViewId="0">
      <selection activeCell="A5" sqref="A5:E5"/>
    </sheetView>
  </sheetViews>
  <sheetFormatPr defaultRowHeight="12.75" x14ac:dyDescent="0.2"/>
  <cols>
    <col min="1" max="1" width="62" style="123" customWidth="1"/>
    <col min="2" max="2" width="5.85546875" style="123" bestFit="1" customWidth="1"/>
    <col min="3" max="3" width="6.5703125" style="123" bestFit="1" customWidth="1"/>
    <col min="4" max="4" width="9.42578125" style="123" bestFit="1" customWidth="1"/>
    <col min="5" max="5" width="12" style="190" customWidth="1"/>
    <col min="6" max="16384" width="9.140625" style="123"/>
  </cols>
  <sheetData>
    <row r="2" spans="1:8" ht="14.25" x14ac:dyDescent="0.2">
      <c r="A2" s="332" t="s">
        <v>111</v>
      </c>
      <c r="B2" s="332"/>
      <c r="C2" s="332"/>
      <c r="D2" s="332"/>
      <c r="E2" s="332"/>
    </row>
    <row r="3" spans="1:8" ht="14.25" x14ac:dyDescent="0.2">
      <c r="A3" s="332" t="s">
        <v>215</v>
      </c>
      <c r="B3" s="332"/>
      <c r="C3" s="332"/>
      <c r="D3" s="332"/>
      <c r="E3" s="332"/>
    </row>
    <row r="4" spans="1:8" ht="35.25" customHeight="1" x14ac:dyDescent="0.2">
      <c r="A4" s="333" t="s">
        <v>358</v>
      </c>
      <c r="B4" s="333"/>
      <c r="C4" s="333"/>
      <c r="D4" s="333"/>
      <c r="E4" s="333"/>
    </row>
    <row r="5" spans="1:8" ht="15" x14ac:dyDescent="0.2">
      <c r="A5" s="334" t="s">
        <v>379</v>
      </c>
      <c r="B5" s="334"/>
      <c r="C5" s="334"/>
      <c r="D5" s="334"/>
      <c r="E5" s="334"/>
    </row>
    <row r="6" spans="1:8" ht="15" x14ac:dyDescent="0.2">
      <c r="A6" s="334"/>
      <c r="B6" s="334"/>
      <c r="C6" s="334"/>
      <c r="D6" s="334"/>
      <c r="E6" s="334"/>
    </row>
    <row r="7" spans="1:8" ht="12.75" customHeight="1" x14ac:dyDescent="0.2">
      <c r="A7" s="330" t="s">
        <v>338</v>
      </c>
      <c r="B7" s="330"/>
      <c r="C7" s="330"/>
      <c r="D7" s="330"/>
      <c r="E7" s="330"/>
    </row>
    <row r="8" spans="1:8" x14ac:dyDescent="0.2">
      <c r="A8" s="330"/>
      <c r="B8" s="330"/>
      <c r="C8" s="330"/>
      <c r="D8" s="330"/>
      <c r="E8" s="330"/>
    </row>
    <row r="9" spans="1:8" x14ac:dyDescent="0.2">
      <c r="A9" s="330"/>
      <c r="B9" s="330"/>
      <c r="C9" s="330"/>
      <c r="D9" s="330"/>
      <c r="E9" s="330"/>
    </row>
    <row r="10" spans="1:8" ht="13.5" thickBot="1" x14ac:dyDescent="0.25">
      <c r="A10" s="331" t="s">
        <v>142</v>
      </c>
      <c r="B10" s="331"/>
      <c r="C10" s="331"/>
      <c r="D10" s="331"/>
      <c r="E10" s="331"/>
    </row>
    <row r="11" spans="1:8" x14ac:dyDescent="0.2">
      <c r="A11" s="129" t="s">
        <v>143</v>
      </c>
      <c r="B11" s="130" t="s">
        <v>112</v>
      </c>
      <c r="C11" s="131" t="s">
        <v>211</v>
      </c>
      <c r="D11" s="131" t="s">
        <v>212</v>
      </c>
      <c r="E11" s="195" t="s">
        <v>147</v>
      </c>
      <c r="F11" s="133"/>
    </row>
    <row r="12" spans="1:8" s="182" customFormat="1" ht="28.5" x14ac:dyDescent="0.2">
      <c r="A12" s="151" t="s">
        <v>191</v>
      </c>
      <c r="B12" s="236">
        <v>727</v>
      </c>
      <c r="C12" s="237"/>
      <c r="D12" s="238"/>
      <c r="E12" s="239">
        <f>'Прил №5'!G12</f>
        <v>29787.599999999999</v>
      </c>
      <c r="F12" s="196"/>
      <c r="G12" s="196"/>
      <c r="H12" s="196"/>
    </row>
    <row r="13" spans="1:8" s="182" customFormat="1" ht="15" x14ac:dyDescent="0.2">
      <c r="A13" s="296" t="s">
        <v>134</v>
      </c>
      <c r="B13" s="240" t="s">
        <v>190</v>
      </c>
      <c r="C13" s="241" t="s">
        <v>135</v>
      </c>
      <c r="D13" s="241" t="s">
        <v>148</v>
      </c>
      <c r="E13" s="242">
        <f>'Прил №5'!G13</f>
        <v>13115.22</v>
      </c>
    </row>
    <row r="14" spans="1:8" s="182" customFormat="1" ht="30" x14ac:dyDescent="0.2">
      <c r="A14" s="243" t="s">
        <v>150</v>
      </c>
      <c r="B14" s="240" t="s">
        <v>190</v>
      </c>
      <c r="C14" s="241" t="s">
        <v>135</v>
      </c>
      <c r="D14" s="241" t="s">
        <v>151</v>
      </c>
      <c r="E14" s="242">
        <f>'Прил №5'!G14</f>
        <v>2073.37</v>
      </c>
      <c r="F14" s="191"/>
      <c r="G14" s="191"/>
      <c r="H14" s="191"/>
    </row>
    <row r="15" spans="1:8" s="182" customFormat="1" ht="45" x14ac:dyDescent="0.2">
      <c r="A15" s="243" t="s">
        <v>24</v>
      </c>
      <c r="B15" s="240" t="s">
        <v>190</v>
      </c>
      <c r="C15" s="241" t="s">
        <v>135</v>
      </c>
      <c r="D15" s="241" t="s">
        <v>154</v>
      </c>
      <c r="E15" s="242">
        <v>0</v>
      </c>
    </row>
    <row r="16" spans="1:8" s="182" customFormat="1" ht="46.5" customHeight="1" x14ac:dyDescent="0.2">
      <c r="A16" s="192" t="s">
        <v>6</v>
      </c>
      <c r="B16" s="240" t="s">
        <v>190</v>
      </c>
      <c r="C16" s="193" t="s">
        <v>135</v>
      </c>
      <c r="D16" s="193" t="s">
        <v>136</v>
      </c>
      <c r="E16" s="242">
        <f>'Прил №5'!G29</f>
        <v>10993.61</v>
      </c>
      <c r="F16" s="191"/>
      <c r="G16" s="191"/>
      <c r="H16" s="191"/>
    </row>
    <row r="17" spans="1:8" s="182" customFormat="1" ht="15" x14ac:dyDescent="0.2">
      <c r="A17" s="192" t="s">
        <v>256</v>
      </c>
      <c r="B17" s="240" t="s">
        <v>190</v>
      </c>
      <c r="C17" s="193" t="s">
        <v>135</v>
      </c>
      <c r="D17" s="193" t="s">
        <v>257</v>
      </c>
      <c r="E17" s="242">
        <f>'Прил №5'!G46</f>
        <v>0</v>
      </c>
      <c r="F17" s="191"/>
      <c r="G17" s="191"/>
      <c r="H17" s="191"/>
    </row>
    <row r="18" spans="1:8" s="182" customFormat="1" ht="15" x14ac:dyDescent="0.2">
      <c r="A18" s="192" t="s">
        <v>153</v>
      </c>
      <c r="B18" s="240" t="s">
        <v>190</v>
      </c>
      <c r="C18" s="193" t="s">
        <v>135</v>
      </c>
      <c r="D18" s="193" t="s">
        <v>141</v>
      </c>
      <c r="E18" s="242">
        <f>'Прил №5'!G51</f>
        <v>48.24</v>
      </c>
      <c r="F18" s="191"/>
      <c r="G18" s="263"/>
      <c r="H18" s="191"/>
    </row>
    <row r="19" spans="1:8" s="182" customFormat="1" ht="15" x14ac:dyDescent="0.2">
      <c r="A19" s="151" t="s">
        <v>160</v>
      </c>
      <c r="B19" s="240" t="s">
        <v>190</v>
      </c>
      <c r="C19" s="193" t="s">
        <v>151</v>
      </c>
      <c r="D19" s="193" t="s">
        <v>148</v>
      </c>
      <c r="E19" s="242">
        <f>'Прил №5'!G57</f>
        <v>173.7</v>
      </c>
    </row>
    <row r="20" spans="1:8" s="182" customFormat="1" ht="15" x14ac:dyDescent="0.2">
      <c r="A20" s="192" t="s">
        <v>158</v>
      </c>
      <c r="B20" s="240" t="s">
        <v>190</v>
      </c>
      <c r="C20" s="193" t="s">
        <v>151</v>
      </c>
      <c r="D20" s="193" t="s">
        <v>154</v>
      </c>
      <c r="E20" s="242">
        <f>'Прил №5'!G58</f>
        <v>173.7</v>
      </c>
    </row>
    <row r="21" spans="1:8" s="182" customFormat="1" ht="28.5" x14ac:dyDescent="0.2">
      <c r="A21" s="151" t="s">
        <v>276</v>
      </c>
      <c r="B21" s="240" t="s">
        <v>190</v>
      </c>
      <c r="C21" s="193" t="s">
        <v>154</v>
      </c>
      <c r="D21" s="193" t="s">
        <v>148</v>
      </c>
      <c r="E21" s="242">
        <f>'Прил №5'!G66</f>
        <v>182</v>
      </c>
    </row>
    <row r="22" spans="1:8" s="182" customFormat="1" ht="15" x14ac:dyDescent="0.2">
      <c r="A22" s="192" t="s">
        <v>277</v>
      </c>
      <c r="B22" s="240" t="s">
        <v>190</v>
      </c>
      <c r="C22" s="193" t="s">
        <v>154</v>
      </c>
      <c r="D22" s="193" t="s">
        <v>266</v>
      </c>
      <c r="E22" s="242">
        <f>'Прил №5'!G67</f>
        <v>182</v>
      </c>
    </row>
    <row r="23" spans="1:8" s="182" customFormat="1" ht="15" x14ac:dyDescent="0.2">
      <c r="A23" s="192" t="s">
        <v>324</v>
      </c>
      <c r="B23" s="240" t="s">
        <v>190</v>
      </c>
      <c r="C23" s="193" t="s">
        <v>154</v>
      </c>
      <c r="D23" s="193" t="s">
        <v>5</v>
      </c>
      <c r="E23" s="242">
        <v>0</v>
      </c>
    </row>
    <row r="24" spans="1:8" s="182" customFormat="1" ht="15" x14ac:dyDescent="0.2">
      <c r="A24" s="151" t="s">
        <v>54</v>
      </c>
      <c r="B24" s="240" t="s">
        <v>190</v>
      </c>
      <c r="C24" s="193" t="s">
        <v>136</v>
      </c>
      <c r="D24" s="193" t="s">
        <v>148</v>
      </c>
      <c r="E24" s="242">
        <f>'Прил №5'!G74</f>
        <v>2683.13</v>
      </c>
    </row>
    <row r="25" spans="1:8" s="182" customFormat="1" ht="15" x14ac:dyDescent="0.2">
      <c r="A25" s="194" t="s">
        <v>117</v>
      </c>
      <c r="B25" s="240" t="s">
        <v>190</v>
      </c>
      <c r="C25" s="193" t="s">
        <v>136</v>
      </c>
      <c r="D25" s="193" t="s">
        <v>97</v>
      </c>
      <c r="E25" s="242">
        <f>'Прил №5'!G75</f>
        <v>2683.13</v>
      </c>
    </row>
    <row r="26" spans="1:8" s="182" customFormat="1" ht="20.25" customHeight="1" x14ac:dyDescent="0.2">
      <c r="A26" s="194" t="s">
        <v>52</v>
      </c>
      <c r="B26" s="240" t="s">
        <v>190</v>
      </c>
      <c r="C26" s="193" t="s">
        <v>136</v>
      </c>
      <c r="D26" s="193" t="s">
        <v>152</v>
      </c>
      <c r="E26" s="242">
        <v>0</v>
      </c>
    </row>
    <row r="27" spans="1:8" s="182" customFormat="1" ht="14.25" customHeight="1" x14ac:dyDescent="0.2">
      <c r="A27" s="295" t="s">
        <v>137</v>
      </c>
      <c r="B27" s="240" t="s">
        <v>190</v>
      </c>
      <c r="C27" s="193" t="s">
        <v>138</v>
      </c>
      <c r="D27" s="193" t="s">
        <v>148</v>
      </c>
      <c r="E27" s="242">
        <f>'Прил №5'!G85</f>
        <v>3042.4</v>
      </c>
      <c r="F27" s="191"/>
      <c r="G27" s="191"/>
      <c r="H27" s="191"/>
    </row>
    <row r="28" spans="1:8" s="182" customFormat="1" ht="18" customHeight="1" x14ac:dyDescent="0.2">
      <c r="A28" s="192" t="s">
        <v>155</v>
      </c>
      <c r="B28" s="240" t="s">
        <v>190</v>
      </c>
      <c r="C28" s="193" t="s">
        <v>138</v>
      </c>
      <c r="D28" s="193" t="s">
        <v>135</v>
      </c>
      <c r="E28" s="242">
        <f>'Прил №5'!G86</f>
        <v>45.26</v>
      </c>
    </row>
    <row r="29" spans="1:8" s="182" customFormat="1" ht="17.25" customHeight="1" x14ac:dyDescent="0.2">
      <c r="A29" s="244" t="s">
        <v>156</v>
      </c>
      <c r="B29" s="240" t="s">
        <v>190</v>
      </c>
      <c r="C29" s="193" t="s">
        <v>138</v>
      </c>
      <c r="D29" s="193" t="s">
        <v>151</v>
      </c>
      <c r="E29" s="242">
        <v>0</v>
      </c>
    </row>
    <row r="30" spans="1:8" s="182" customFormat="1" ht="15" x14ac:dyDescent="0.2">
      <c r="A30" s="244" t="s">
        <v>174</v>
      </c>
      <c r="B30" s="240" t="s">
        <v>190</v>
      </c>
      <c r="C30" s="193" t="s">
        <v>138</v>
      </c>
      <c r="D30" s="193" t="s">
        <v>154</v>
      </c>
      <c r="E30" s="242">
        <f>'Прил №5'!G91</f>
        <v>2997.14</v>
      </c>
    </row>
    <row r="31" spans="1:8" s="182" customFormat="1" ht="15" x14ac:dyDescent="0.2">
      <c r="A31" s="297" t="s">
        <v>287</v>
      </c>
      <c r="B31" s="240" t="s">
        <v>190</v>
      </c>
      <c r="C31" s="193" t="s">
        <v>257</v>
      </c>
      <c r="D31" s="193" t="s">
        <v>148</v>
      </c>
      <c r="E31" s="242">
        <f>'Прил №5'!G106</f>
        <v>46</v>
      </c>
    </row>
    <row r="32" spans="1:8" s="182" customFormat="1" ht="30" x14ac:dyDescent="0.2">
      <c r="A32" s="192" t="s">
        <v>288</v>
      </c>
      <c r="B32" s="240" t="s">
        <v>190</v>
      </c>
      <c r="C32" s="193" t="s">
        <v>257</v>
      </c>
      <c r="D32" s="193" t="s">
        <v>138</v>
      </c>
      <c r="E32" s="242">
        <f>'Прил №5'!G107</f>
        <v>46</v>
      </c>
    </row>
    <row r="33" spans="1:8" s="182" customFormat="1" ht="15" x14ac:dyDescent="0.2">
      <c r="A33" s="151" t="s">
        <v>278</v>
      </c>
      <c r="B33" s="245" t="s">
        <v>190</v>
      </c>
      <c r="C33" s="193" t="s">
        <v>139</v>
      </c>
      <c r="D33" s="193" t="s">
        <v>148</v>
      </c>
      <c r="E33" s="242">
        <f>'Прил №5'!G110</f>
        <v>10278.879999999999</v>
      </c>
    </row>
    <row r="34" spans="1:8" s="182" customFormat="1" ht="15" x14ac:dyDescent="0.2">
      <c r="A34" s="192" t="s">
        <v>157</v>
      </c>
      <c r="B34" s="246" t="s">
        <v>190</v>
      </c>
      <c r="C34" s="193" t="s">
        <v>139</v>
      </c>
      <c r="D34" s="193" t="s">
        <v>135</v>
      </c>
      <c r="E34" s="242">
        <f>'Прил №5'!G111</f>
        <v>10278.879999999999</v>
      </c>
    </row>
    <row r="35" spans="1:8" s="182" customFormat="1" ht="28.5" x14ac:dyDescent="0.2">
      <c r="A35" s="151" t="s">
        <v>114</v>
      </c>
      <c r="B35" s="246" t="s">
        <v>190</v>
      </c>
      <c r="C35" s="193" t="s">
        <v>113</v>
      </c>
      <c r="D35" s="193" t="s">
        <v>148</v>
      </c>
      <c r="E35" s="253">
        <f>'Прил №5'!G135</f>
        <v>15.45</v>
      </c>
    </row>
    <row r="36" spans="1:8" s="182" customFormat="1" ht="30" x14ac:dyDescent="0.2">
      <c r="A36" s="192" t="s">
        <v>115</v>
      </c>
      <c r="B36" s="246" t="s">
        <v>190</v>
      </c>
      <c r="C36" s="193" t="s">
        <v>113</v>
      </c>
      <c r="D36" s="193" t="s">
        <v>135</v>
      </c>
      <c r="E36" s="253">
        <f>'Прил №5'!G136</f>
        <v>15.45</v>
      </c>
    </row>
    <row r="37" spans="1:8" s="182" customFormat="1" ht="42.75" x14ac:dyDescent="0.2">
      <c r="A37" s="151" t="s">
        <v>91</v>
      </c>
      <c r="B37" s="240" t="s">
        <v>190</v>
      </c>
      <c r="C37" s="193" t="s">
        <v>5</v>
      </c>
      <c r="D37" s="193" t="s">
        <v>148</v>
      </c>
      <c r="E37" s="242">
        <f>'Прил №5'!G142</f>
        <v>250.82</v>
      </c>
      <c r="F37" s="191"/>
      <c r="G37" s="191"/>
      <c r="H37" s="191"/>
    </row>
    <row r="38" spans="1:8" s="182" customFormat="1" ht="15" x14ac:dyDescent="0.2">
      <c r="A38" s="192" t="s">
        <v>92</v>
      </c>
      <c r="B38" s="240" t="s">
        <v>190</v>
      </c>
      <c r="C38" s="193" t="s">
        <v>5</v>
      </c>
      <c r="D38" s="193" t="s">
        <v>154</v>
      </c>
      <c r="E38" s="242">
        <f>'Прил №5'!G143</f>
        <v>250.82</v>
      </c>
    </row>
    <row r="39" spans="1:8" x14ac:dyDescent="0.2">
      <c r="B39" s="166"/>
    </row>
    <row r="40" spans="1:8" x14ac:dyDescent="0.2">
      <c r="B40" s="167"/>
    </row>
    <row r="41" spans="1:8" x14ac:dyDescent="0.2">
      <c r="B41" s="163"/>
    </row>
    <row r="42" spans="1:8" x14ac:dyDescent="0.2">
      <c r="B42" s="163"/>
    </row>
    <row r="43" spans="1:8" x14ac:dyDescent="0.2">
      <c r="B43" s="163"/>
    </row>
    <row r="44" spans="1:8" x14ac:dyDescent="0.2">
      <c r="B44" s="163"/>
    </row>
    <row r="45" spans="1:8" x14ac:dyDescent="0.2">
      <c r="B45" s="163"/>
    </row>
  </sheetData>
  <autoFilter ref="A1:E46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57"/>
  <sheetViews>
    <sheetView workbookViewId="0">
      <selection activeCell="A5" sqref="A5:G5"/>
    </sheetView>
  </sheetViews>
  <sheetFormatPr defaultRowHeight="12.75" x14ac:dyDescent="0.2"/>
  <cols>
    <col min="1" max="1" width="46.5703125" style="132" bestFit="1" customWidth="1"/>
    <col min="2" max="2" width="5.85546875" style="123" bestFit="1" customWidth="1"/>
    <col min="3" max="3" width="5" style="123" bestFit="1" customWidth="1"/>
    <col min="4" max="4" width="4.42578125" style="123" bestFit="1" customWidth="1"/>
    <col min="5" max="5" width="16.140625" style="123" customWidth="1"/>
    <col min="6" max="6" width="4.5703125" style="123" bestFit="1" customWidth="1"/>
    <col min="7" max="7" width="14.85546875" style="187" customWidth="1"/>
    <col min="8" max="8" width="11.85546875" style="123" customWidth="1"/>
    <col min="9" max="9" width="10.5703125" style="123" bestFit="1" customWidth="1"/>
    <col min="10" max="16384" width="9.140625" style="123"/>
  </cols>
  <sheetData>
    <row r="2" spans="1:13" ht="15" x14ac:dyDescent="0.2">
      <c r="A2" s="204"/>
      <c r="B2" s="283"/>
      <c r="C2" s="332" t="s">
        <v>210</v>
      </c>
      <c r="D2" s="332"/>
      <c r="E2" s="332"/>
      <c r="F2" s="332"/>
      <c r="G2" s="332"/>
    </row>
    <row r="3" spans="1:13" ht="14.25" x14ac:dyDescent="0.2">
      <c r="A3" s="332" t="s">
        <v>214</v>
      </c>
      <c r="B3" s="332"/>
      <c r="C3" s="332"/>
      <c r="D3" s="332"/>
      <c r="E3" s="332"/>
      <c r="F3" s="332"/>
      <c r="G3" s="332"/>
    </row>
    <row r="4" spans="1:13" ht="36" customHeight="1" x14ac:dyDescent="0.2">
      <c r="A4" s="333" t="s">
        <v>339</v>
      </c>
      <c r="B4" s="333"/>
      <c r="C4" s="333"/>
      <c r="D4" s="333"/>
      <c r="E4" s="333"/>
      <c r="F4" s="333"/>
      <c r="G4" s="333"/>
    </row>
    <row r="5" spans="1:13" ht="15" x14ac:dyDescent="0.2">
      <c r="A5" s="334" t="s">
        <v>379</v>
      </c>
      <c r="B5" s="334"/>
      <c r="C5" s="334"/>
      <c r="D5" s="334"/>
      <c r="E5" s="334"/>
      <c r="F5" s="334"/>
      <c r="G5" s="334"/>
    </row>
    <row r="6" spans="1:13" ht="6.75" customHeight="1" x14ac:dyDescent="0.2">
      <c r="A6" s="204"/>
      <c r="B6" s="283"/>
      <c r="C6" s="283"/>
      <c r="D6" s="283"/>
      <c r="E6" s="283"/>
      <c r="F6" s="283"/>
      <c r="G6" s="186"/>
    </row>
    <row r="7" spans="1:13" x14ac:dyDescent="0.2">
      <c r="A7" s="330" t="s">
        <v>343</v>
      </c>
      <c r="B7" s="330"/>
      <c r="C7" s="330"/>
      <c r="D7" s="330"/>
      <c r="E7" s="330"/>
      <c r="F7" s="330"/>
      <c r="G7" s="330"/>
    </row>
    <row r="8" spans="1:13" x14ac:dyDescent="0.2">
      <c r="A8" s="330"/>
      <c r="B8" s="330"/>
      <c r="C8" s="330"/>
      <c r="D8" s="330"/>
      <c r="E8" s="330"/>
      <c r="F8" s="330"/>
      <c r="G8" s="330"/>
    </row>
    <row r="9" spans="1:13" ht="5.25" customHeight="1" x14ac:dyDescent="0.2">
      <c r="A9" s="330"/>
      <c r="B9" s="330"/>
      <c r="C9" s="330"/>
      <c r="D9" s="330"/>
      <c r="E9" s="330"/>
      <c r="F9" s="330"/>
      <c r="G9" s="330"/>
    </row>
    <row r="10" spans="1:13" ht="13.5" thickBot="1" x14ac:dyDescent="0.25">
      <c r="A10" s="124"/>
      <c r="B10" s="126"/>
      <c r="C10" s="127"/>
      <c r="D10" s="126"/>
      <c r="E10" s="126"/>
      <c r="F10" s="126"/>
      <c r="G10" s="187" t="s">
        <v>142</v>
      </c>
    </row>
    <row r="11" spans="1:13" x14ac:dyDescent="0.2">
      <c r="A11" s="205" t="s">
        <v>143</v>
      </c>
      <c r="B11" s="130" t="s">
        <v>112</v>
      </c>
      <c r="C11" s="130" t="s">
        <v>133</v>
      </c>
      <c r="D11" s="130" t="s">
        <v>144</v>
      </c>
      <c r="E11" s="130" t="s">
        <v>145</v>
      </c>
      <c r="F11" s="130" t="s">
        <v>146</v>
      </c>
      <c r="G11" s="209" t="s">
        <v>147</v>
      </c>
      <c r="H11" s="132"/>
      <c r="J11" s="133"/>
    </row>
    <row r="12" spans="1:13" ht="31.5" x14ac:dyDescent="0.2">
      <c r="A12" s="134" t="s">
        <v>191</v>
      </c>
      <c r="B12" s="183">
        <v>727</v>
      </c>
      <c r="C12" s="135"/>
      <c r="D12" s="136"/>
      <c r="E12" s="136"/>
      <c r="F12" s="136"/>
      <c r="G12" s="210">
        <f>G13+G57+G74+G85+G110+G142+G135+G129+G66+G106</f>
        <v>29787.599999999999</v>
      </c>
      <c r="H12" s="125"/>
      <c r="J12" s="137"/>
      <c r="K12" s="137"/>
      <c r="L12" s="275"/>
      <c r="M12" s="275"/>
    </row>
    <row r="13" spans="1:13" ht="15.75" x14ac:dyDescent="0.2">
      <c r="A13" s="206" t="s">
        <v>134</v>
      </c>
      <c r="B13" s="173" t="s">
        <v>190</v>
      </c>
      <c r="C13" s="150" t="s">
        <v>135</v>
      </c>
      <c r="D13" s="150" t="s">
        <v>148</v>
      </c>
      <c r="E13" s="150" t="s">
        <v>217</v>
      </c>
      <c r="F13" s="150" t="s">
        <v>149</v>
      </c>
      <c r="G13" s="211">
        <f>G14+G22+G29+G46+G51</f>
        <v>13115.22</v>
      </c>
      <c r="H13" s="125"/>
      <c r="J13" s="137"/>
      <c r="K13" s="137"/>
      <c r="L13" s="137"/>
    </row>
    <row r="14" spans="1:13" ht="18.75" customHeight="1" x14ac:dyDescent="0.2">
      <c r="A14" s="144" t="s">
        <v>150</v>
      </c>
      <c r="B14" s="161" t="s">
        <v>190</v>
      </c>
      <c r="C14" s="145" t="s">
        <v>135</v>
      </c>
      <c r="D14" s="145" t="s">
        <v>151</v>
      </c>
      <c r="E14" s="145" t="s">
        <v>217</v>
      </c>
      <c r="F14" s="145" t="s">
        <v>149</v>
      </c>
      <c r="G14" s="212">
        <f>G15</f>
        <v>2073.37</v>
      </c>
      <c r="H14" s="125"/>
      <c r="J14" s="137"/>
      <c r="K14" s="137"/>
      <c r="L14" s="137"/>
    </row>
    <row r="15" spans="1:13" ht="36.75" customHeight="1" x14ac:dyDescent="0.2">
      <c r="A15" s="174" t="s">
        <v>50</v>
      </c>
      <c r="B15" s="177" t="s">
        <v>190</v>
      </c>
      <c r="C15" s="155" t="s">
        <v>135</v>
      </c>
      <c r="D15" s="155" t="s">
        <v>151</v>
      </c>
      <c r="E15" s="155" t="s">
        <v>218</v>
      </c>
      <c r="F15" s="155" t="s">
        <v>149</v>
      </c>
      <c r="G15" s="213">
        <f>G16</f>
        <v>2073.37</v>
      </c>
      <c r="H15" s="125"/>
      <c r="J15" s="137"/>
      <c r="K15" s="137"/>
      <c r="L15" s="137"/>
    </row>
    <row r="16" spans="1:13" ht="42" customHeight="1" x14ac:dyDescent="0.2">
      <c r="A16" s="178" t="s">
        <v>13</v>
      </c>
      <c r="B16" s="180" t="s">
        <v>190</v>
      </c>
      <c r="C16" s="179" t="s">
        <v>135</v>
      </c>
      <c r="D16" s="179" t="s">
        <v>151</v>
      </c>
      <c r="E16" s="179" t="s">
        <v>219</v>
      </c>
      <c r="F16" s="179" t="s">
        <v>149</v>
      </c>
      <c r="G16" s="214">
        <f>G17</f>
        <v>2073.37</v>
      </c>
      <c r="H16" s="125"/>
      <c r="J16" s="137"/>
      <c r="K16" s="137"/>
      <c r="L16" s="137"/>
    </row>
    <row r="17" spans="1:12" ht="24" customHeight="1" x14ac:dyDescent="0.2">
      <c r="A17" s="141" t="s">
        <v>15</v>
      </c>
      <c r="B17" s="158" t="s">
        <v>190</v>
      </c>
      <c r="C17" s="142" t="s">
        <v>135</v>
      </c>
      <c r="D17" s="142" t="s">
        <v>151</v>
      </c>
      <c r="E17" s="142" t="s">
        <v>220</v>
      </c>
      <c r="F17" s="142" t="s">
        <v>149</v>
      </c>
      <c r="G17" s="215">
        <f>G18</f>
        <v>2073.37</v>
      </c>
      <c r="H17" s="125"/>
      <c r="J17" s="137"/>
      <c r="K17" s="137"/>
      <c r="L17" s="137"/>
    </row>
    <row r="18" spans="1:12" s="185" customFormat="1" ht="29.25" customHeight="1" x14ac:dyDescent="0.2">
      <c r="A18" s="138" t="s">
        <v>324</v>
      </c>
      <c r="B18" s="184" t="s">
        <v>190</v>
      </c>
      <c r="C18" s="143" t="s">
        <v>135</v>
      </c>
      <c r="D18" s="143" t="s">
        <v>151</v>
      </c>
      <c r="E18" s="143" t="s">
        <v>221</v>
      </c>
      <c r="F18" s="143" t="s">
        <v>149</v>
      </c>
      <c r="G18" s="216">
        <f>SUM(G19:G21)</f>
        <v>2073.37</v>
      </c>
    </row>
    <row r="19" spans="1:12" ht="26.25" customHeight="1" x14ac:dyDescent="0.2">
      <c r="A19" s="139" t="s">
        <v>242</v>
      </c>
      <c r="B19" s="160" t="s">
        <v>190</v>
      </c>
      <c r="C19" s="140" t="s">
        <v>135</v>
      </c>
      <c r="D19" s="140" t="s">
        <v>151</v>
      </c>
      <c r="E19" s="140" t="s">
        <v>221</v>
      </c>
      <c r="F19" s="140" t="s">
        <v>179</v>
      </c>
      <c r="G19" s="217">
        <v>1592.45</v>
      </c>
      <c r="H19" s="261"/>
    </row>
    <row r="20" spans="1:12" ht="26.25" hidden="1" customHeight="1" x14ac:dyDescent="0.2">
      <c r="A20" s="139" t="s">
        <v>244</v>
      </c>
      <c r="B20" s="160" t="s">
        <v>190</v>
      </c>
      <c r="C20" s="140" t="s">
        <v>135</v>
      </c>
      <c r="D20" s="140" t="s">
        <v>151</v>
      </c>
      <c r="E20" s="140" t="s">
        <v>221</v>
      </c>
      <c r="F20" s="140" t="s">
        <v>180</v>
      </c>
      <c r="G20" s="217">
        <v>0</v>
      </c>
      <c r="H20" s="261"/>
    </row>
    <row r="21" spans="1:12" ht="26.25" customHeight="1" x14ac:dyDescent="0.2">
      <c r="A21" s="139" t="s">
        <v>251</v>
      </c>
      <c r="B21" s="160" t="s">
        <v>190</v>
      </c>
      <c r="C21" s="140" t="s">
        <v>135</v>
      </c>
      <c r="D21" s="140" t="s">
        <v>151</v>
      </c>
      <c r="E21" s="140" t="s">
        <v>221</v>
      </c>
      <c r="F21" s="140" t="s">
        <v>240</v>
      </c>
      <c r="G21" s="217">
        <v>480.92</v>
      </c>
      <c r="H21" s="261"/>
    </row>
    <row r="22" spans="1:12" ht="31.5" hidden="1" customHeight="1" x14ac:dyDescent="0.2">
      <c r="A22" s="144" t="s">
        <v>24</v>
      </c>
      <c r="B22" s="161" t="s">
        <v>190</v>
      </c>
      <c r="C22" s="145" t="s">
        <v>135</v>
      </c>
      <c r="D22" s="145" t="s">
        <v>154</v>
      </c>
      <c r="E22" s="145" t="s">
        <v>217</v>
      </c>
      <c r="F22" s="145" t="s">
        <v>149</v>
      </c>
      <c r="G22" s="212">
        <f>G23</f>
        <v>0</v>
      </c>
    </row>
    <row r="23" spans="1:12" ht="30" hidden="1" customHeight="1" x14ac:dyDescent="0.2">
      <c r="A23" s="174" t="s">
        <v>50</v>
      </c>
      <c r="B23" s="177" t="s">
        <v>190</v>
      </c>
      <c r="C23" s="155" t="s">
        <v>135</v>
      </c>
      <c r="D23" s="155" t="s">
        <v>154</v>
      </c>
      <c r="E23" s="155" t="s">
        <v>218</v>
      </c>
      <c r="F23" s="155" t="s">
        <v>149</v>
      </c>
      <c r="G23" s="213">
        <f>G24</f>
        <v>0</v>
      </c>
    </row>
    <row r="24" spans="1:12" ht="28.5" hidden="1" customHeight="1" x14ac:dyDescent="0.2">
      <c r="A24" s="178" t="s">
        <v>13</v>
      </c>
      <c r="B24" s="180" t="s">
        <v>190</v>
      </c>
      <c r="C24" s="179" t="s">
        <v>135</v>
      </c>
      <c r="D24" s="179" t="s">
        <v>154</v>
      </c>
      <c r="E24" s="179" t="s">
        <v>219</v>
      </c>
      <c r="F24" s="179" t="s">
        <v>149</v>
      </c>
      <c r="G24" s="214">
        <v>0</v>
      </c>
    </row>
    <row r="25" spans="1:12" ht="24.75" hidden="1" customHeight="1" x14ac:dyDescent="0.2">
      <c r="A25" s="141" t="s">
        <v>15</v>
      </c>
      <c r="B25" s="158" t="s">
        <v>190</v>
      </c>
      <c r="C25" s="142" t="s">
        <v>135</v>
      </c>
      <c r="D25" s="142" t="s">
        <v>154</v>
      </c>
      <c r="E25" s="142" t="s">
        <v>220</v>
      </c>
      <c r="F25" s="142" t="s">
        <v>149</v>
      </c>
      <c r="G25" s="215">
        <f>G26</f>
        <v>0</v>
      </c>
    </row>
    <row r="26" spans="1:12" s="168" customFormat="1" ht="36.75" hidden="1" customHeight="1" x14ac:dyDescent="0.2">
      <c r="A26" s="138" t="s">
        <v>247</v>
      </c>
      <c r="B26" s="184" t="s">
        <v>190</v>
      </c>
      <c r="C26" s="143" t="s">
        <v>135</v>
      </c>
      <c r="D26" s="143" t="s">
        <v>154</v>
      </c>
      <c r="E26" s="143" t="s">
        <v>221</v>
      </c>
      <c r="F26" s="143" t="s">
        <v>149</v>
      </c>
      <c r="G26" s="218">
        <f>G27+G28</f>
        <v>0</v>
      </c>
    </row>
    <row r="27" spans="1:12" s="125" customFormat="1" ht="27.75" hidden="1" customHeight="1" x14ac:dyDescent="0.2">
      <c r="A27" s="139" t="s">
        <v>242</v>
      </c>
      <c r="B27" s="160" t="s">
        <v>190</v>
      </c>
      <c r="C27" s="140" t="s">
        <v>135</v>
      </c>
      <c r="D27" s="140" t="s">
        <v>154</v>
      </c>
      <c r="E27" s="140" t="s">
        <v>221</v>
      </c>
      <c r="F27" s="140" t="s">
        <v>179</v>
      </c>
      <c r="G27" s="217"/>
    </row>
    <row r="28" spans="1:12" ht="42.75" hidden="1" customHeight="1" x14ac:dyDescent="0.2">
      <c r="A28" s="139" t="s">
        <v>251</v>
      </c>
      <c r="B28" s="160" t="s">
        <v>190</v>
      </c>
      <c r="C28" s="140" t="s">
        <v>135</v>
      </c>
      <c r="D28" s="140" t="s">
        <v>154</v>
      </c>
      <c r="E28" s="140" t="s">
        <v>221</v>
      </c>
      <c r="F28" s="140" t="s">
        <v>240</v>
      </c>
      <c r="G28" s="217"/>
    </row>
    <row r="29" spans="1:12" ht="71.25" x14ac:dyDescent="0.2">
      <c r="A29" s="144" t="s">
        <v>6</v>
      </c>
      <c r="B29" s="161" t="s">
        <v>190</v>
      </c>
      <c r="C29" s="145" t="s">
        <v>135</v>
      </c>
      <c r="D29" s="145" t="s">
        <v>136</v>
      </c>
      <c r="E29" s="145" t="s">
        <v>217</v>
      </c>
      <c r="F29" s="145" t="s">
        <v>149</v>
      </c>
      <c r="G29" s="212">
        <f>G30+G43</f>
        <v>10993.61</v>
      </c>
    </row>
    <row r="30" spans="1:12" ht="30" x14ac:dyDescent="0.2">
      <c r="A30" s="174" t="s">
        <v>50</v>
      </c>
      <c r="B30" s="177" t="s">
        <v>190</v>
      </c>
      <c r="C30" s="155" t="s">
        <v>135</v>
      </c>
      <c r="D30" s="155" t="s">
        <v>136</v>
      </c>
      <c r="E30" s="155" t="s">
        <v>218</v>
      </c>
      <c r="F30" s="155" t="s">
        <v>149</v>
      </c>
      <c r="G30" s="213">
        <f>G31</f>
        <v>10992.91</v>
      </c>
    </row>
    <row r="31" spans="1:12" ht="45" x14ac:dyDescent="0.2">
      <c r="A31" s="178" t="s">
        <v>13</v>
      </c>
      <c r="B31" s="180" t="s">
        <v>190</v>
      </c>
      <c r="C31" s="179" t="s">
        <v>135</v>
      </c>
      <c r="D31" s="179" t="s">
        <v>136</v>
      </c>
      <c r="E31" s="179" t="s">
        <v>219</v>
      </c>
      <c r="F31" s="179" t="s">
        <v>149</v>
      </c>
      <c r="G31" s="214">
        <f>G33</f>
        <v>10992.91</v>
      </c>
    </row>
    <row r="32" spans="1:12" ht="25.5" x14ac:dyDescent="0.2">
      <c r="A32" s="141" t="s">
        <v>15</v>
      </c>
      <c r="B32" s="158" t="s">
        <v>190</v>
      </c>
      <c r="C32" s="142" t="s">
        <v>135</v>
      </c>
      <c r="D32" s="142" t="s">
        <v>136</v>
      </c>
      <c r="E32" s="142" t="s">
        <v>220</v>
      </c>
      <c r="F32" s="142" t="s">
        <v>149</v>
      </c>
      <c r="G32" s="219">
        <f>G33</f>
        <v>10992.91</v>
      </c>
    </row>
    <row r="33" spans="1:13" s="185" customFormat="1" ht="27" x14ac:dyDescent="0.25">
      <c r="A33" s="207" t="s">
        <v>324</v>
      </c>
      <c r="B33" s="184" t="s">
        <v>190</v>
      </c>
      <c r="C33" s="143" t="s">
        <v>135</v>
      </c>
      <c r="D33" s="143" t="s">
        <v>136</v>
      </c>
      <c r="E33" s="143" t="s">
        <v>221</v>
      </c>
      <c r="F33" s="143" t="s">
        <v>149</v>
      </c>
      <c r="G33" s="216">
        <f>SUM(G34:G42)</f>
        <v>10992.91</v>
      </c>
      <c r="I33" s="276"/>
    </row>
    <row r="34" spans="1:13" ht="24.75" customHeight="1" x14ac:dyDescent="0.2">
      <c r="A34" s="139" t="s">
        <v>242</v>
      </c>
      <c r="B34" s="160" t="s">
        <v>190</v>
      </c>
      <c r="C34" s="140" t="s">
        <v>135</v>
      </c>
      <c r="D34" s="140" t="s">
        <v>136</v>
      </c>
      <c r="E34" s="140" t="s">
        <v>221</v>
      </c>
      <c r="F34" s="140" t="s">
        <v>179</v>
      </c>
      <c r="G34" s="217">
        <v>7145.1</v>
      </c>
      <c r="H34" s="261"/>
      <c r="I34" s="273"/>
    </row>
    <row r="35" spans="1:13" ht="38.25" hidden="1" x14ac:dyDescent="0.2">
      <c r="A35" s="139" t="s">
        <v>244</v>
      </c>
      <c r="B35" s="160" t="s">
        <v>190</v>
      </c>
      <c r="C35" s="140" t="s">
        <v>135</v>
      </c>
      <c r="D35" s="140" t="s">
        <v>136</v>
      </c>
      <c r="E35" s="140" t="s">
        <v>221</v>
      </c>
      <c r="F35" s="140" t="s">
        <v>180</v>
      </c>
      <c r="G35" s="220">
        <v>0</v>
      </c>
      <c r="H35" s="128"/>
      <c r="I35" s="273"/>
    </row>
    <row r="36" spans="1:13" ht="42.75" customHeight="1" x14ac:dyDescent="0.2">
      <c r="A36" s="139" t="s">
        <v>251</v>
      </c>
      <c r="B36" s="160" t="s">
        <v>190</v>
      </c>
      <c r="C36" s="140" t="s">
        <v>135</v>
      </c>
      <c r="D36" s="140" t="s">
        <v>136</v>
      </c>
      <c r="E36" s="140" t="s">
        <v>221</v>
      </c>
      <c r="F36" s="140" t="s">
        <v>240</v>
      </c>
      <c r="G36" s="217">
        <v>2625.97</v>
      </c>
      <c r="H36" s="261"/>
      <c r="I36" s="273"/>
      <c r="M36" s="190"/>
    </row>
    <row r="37" spans="1:13" ht="25.5" hidden="1" x14ac:dyDescent="0.2">
      <c r="A37" s="139" t="s">
        <v>245</v>
      </c>
      <c r="B37" s="160" t="s">
        <v>190</v>
      </c>
      <c r="C37" s="140" t="s">
        <v>135</v>
      </c>
      <c r="D37" s="140" t="s">
        <v>136</v>
      </c>
      <c r="E37" s="140" t="s">
        <v>221</v>
      </c>
      <c r="F37" s="140" t="s">
        <v>181</v>
      </c>
      <c r="G37" s="220">
        <v>0</v>
      </c>
      <c r="H37" s="128"/>
      <c r="I37" s="273"/>
    </row>
    <row r="38" spans="1:13" ht="25.5" x14ac:dyDescent="0.2">
      <c r="A38" s="139" t="s">
        <v>182</v>
      </c>
      <c r="B38" s="160" t="s">
        <v>190</v>
      </c>
      <c r="C38" s="140" t="s">
        <v>135</v>
      </c>
      <c r="D38" s="140" t="s">
        <v>136</v>
      </c>
      <c r="E38" s="140" t="s">
        <v>221</v>
      </c>
      <c r="F38" s="140" t="s">
        <v>183</v>
      </c>
      <c r="G38" s="220">
        <v>1008.44</v>
      </c>
      <c r="H38" s="261"/>
      <c r="I38" s="273"/>
    </row>
    <row r="39" spans="1:13" x14ac:dyDescent="0.2">
      <c r="A39" s="139" t="s">
        <v>325</v>
      </c>
      <c r="B39" s="160" t="s">
        <v>190</v>
      </c>
      <c r="C39" s="140" t="s">
        <v>135</v>
      </c>
      <c r="D39" s="140" t="s">
        <v>136</v>
      </c>
      <c r="E39" s="140" t="s">
        <v>221</v>
      </c>
      <c r="F39" s="140" t="s">
        <v>326</v>
      </c>
      <c r="G39" s="220">
        <v>209.97</v>
      </c>
      <c r="H39" s="261"/>
      <c r="I39" s="273"/>
    </row>
    <row r="40" spans="1:13" ht="25.5" x14ac:dyDescent="0.2">
      <c r="A40" s="139" t="s">
        <v>255</v>
      </c>
      <c r="B40" s="160" t="s">
        <v>190</v>
      </c>
      <c r="C40" s="140" t="s">
        <v>135</v>
      </c>
      <c r="D40" s="140" t="s">
        <v>136</v>
      </c>
      <c r="E40" s="140" t="s">
        <v>221</v>
      </c>
      <c r="F40" s="140" t="s">
        <v>252</v>
      </c>
      <c r="G40" s="220">
        <v>0</v>
      </c>
      <c r="H40" s="261"/>
    </row>
    <row r="41" spans="1:13" x14ac:dyDescent="0.2">
      <c r="A41" s="139" t="s">
        <v>246</v>
      </c>
      <c r="B41" s="160" t="s">
        <v>190</v>
      </c>
      <c r="C41" s="140" t="s">
        <v>135</v>
      </c>
      <c r="D41" s="140" t="s">
        <v>136</v>
      </c>
      <c r="E41" s="140" t="s">
        <v>221</v>
      </c>
      <c r="F41" s="140" t="s">
        <v>184</v>
      </c>
      <c r="G41" s="220">
        <v>0</v>
      </c>
    </row>
    <row r="42" spans="1:13" x14ac:dyDescent="0.2">
      <c r="A42" s="139" t="s">
        <v>254</v>
      </c>
      <c r="B42" s="160" t="s">
        <v>190</v>
      </c>
      <c r="C42" s="140" t="s">
        <v>135</v>
      </c>
      <c r="D42" s="140" t="s">
        <v>136</v>
      </c>
      <c r="E42" s="140" t="s">
        <v>221</v>
      </c>
      <c r="F42" s="140" t="s">
        <v>253</v>
      </c>
      <c r="G42" s="220">
        <v>3.43</v>
      </c>
      <c r="H42" s="261"/>
    </row>
    <row r="43" spans="1:13" ht="45" x14ac:dyDescent="0.2">
      <c r="A43" s="202" t="s">
        <v>17</v>
      </c>
      <c r="B43" s="208" t="s">
        <v>190</v>
      </c>
      <c r="C43" s="203" t="s">
        <v>135</v>
      </c>
      <c r="D43" s="203" t="s">
        <v>136</v>
      </c>
      <c r="E43" s="203" t="s">
        <v>230</v>
      </c>
      <c r="F43" s="203" t="s">
        <v>149</v>
      </c>
      <c r="G43" s="221">
        <f>G44</f>
        <v>0.7</v>
      </c>
    </row>
    <row r="44" spans="1:13" ht="89.25" x14ac:dyDescent="0.2">
      <c r="A44" s="141" t="s">
        <v>327</v>
      </c>
      <c r="B44" s="158" t="s">
        <v>190</v>
      </c>
      <c r="C44" s="142" t="s">
        <v>135</v>
      </c>
      <c r="D44" s="142" t="s">
        <v>136</v>
      </c>
      <c r="E44" s="142" t="s">
        <v>231</v>
      </c>
      <c r="F44" s="142" t="s">
        <v>149</v>
      </c>
      <c r="G44" s="215">
        <f>G45</f>
        <v>0.7</v>
      </c>
    </row>
    <row r="45" spans="1:13" ht="25.5" x14ac:dyDescent="0.2">
      <c r="A45" s="139" t="s">
        <v>182</v>
      </c>
      <c r="B45" s="160" t="s">
        <v>190</v>
      </c>
      <c r="C45" s="140" t="s">
        <v>135</v>
      </c>
      <c r="D45" s="140" t="s">
        <v>136</v>
      </c>
      <c r="E45" s="140" t="s">
        <v>231</v>
      </c>
      <c r="F45" s="140" t="s">
        <v>183</v>
      </c>
      <c r="G45" s="220">
        <v>0.7</v>
      </c>
      <c r="H45" s="261"/>
    </row>
    <row r="46" spans="1:13" ht="18.75" customHeight="1" x14ac:dyDescent="0.2">
      <c r="A46" s="141" t="s">
        <v>256</v>
      </c>
      <c r="B46" s="158" t="s">
        <v>190</v>
      </c>
      <c r="C46" s="142" t="s">
        <v>135</v>
      </c>
      <c r="D46" s="142" t="s">
        <v>257</v>
      </c>
      <c r="E46" s="142" t="s">
        <v>217</v>
      </c>
      <c r="F46" s="142" t="s">
        <v>149</v>
      </c>
      <c r="G46" s="252">
        <f>G47</f>
        <v>0</v>
      </c>
    </row>
    <row r="47" spans="1:13" ht="25.5" x14ac:dyDescent="0.2">
      <c r="A47" s="141" t="s">
        <v>50</v>
      </c>
      <c r="B47" s="158" t="s">
        <v>190</v>
      </c>
      <c r="C47" s="142" t="s">
        <v>135</v>
      </c>
      <c r="D47" s="142" t="s">
        <v>257</v>
      </c>
      <c r="E47" s="142" t="s">
        <v>218</v>
      </c>
      <c r="F47" s="142" t="s">
        <v>149</v>
      </c>
      <c r="G47" s="252">
        <f>G50</f>
        <v>0</v>
      </c>
    </row>
    <row r="48" spans="1:13" x14ac:dyDescent="0.2">
      <c r="A48" s="141" t="s">
        <v>328</v>
      </c>
      <c r="B48" s="158" t="s">
        <v>190</v>
      </c>
      <c r="C48" s="142" t="s">
        <v>135</v>
      </c>
      <c r="D48" s="142" t="s">
        <v>257</v>
      </c>
      <c r="E48" s="142" t="s">
        <v>258</v>
      </c>
      <c r="F48" s="142" t="s">
        <v>149</v>
      </c>
      <c r="G48" s="252">
        <f>G49</f>
        <v>0</v>
      </c>
    </row>
    <row r="49" spans="1:8" x14ac:dyDescent="0.2">
      <c r="A49" s="141" t="s">
        <v>329</v>
      </c>
      <c r="B49" s="158" t="s">
        <v>190</v>
      </c>
      <c r="C49" s="142" t="s">
        <v>135</v>
      </c>
      <c r="D49" s="142" t="s">
        <v>257</v>
      </c>
      <c r="E49" s="142" t="s">
        <v>258</v>
      </c>
      <c r="F49" s="142" t="s">
        <v>330</v>
      </c>
      <c r="G49" s="252">
        <f>G50</f>
        <v>0</v>
      </c>
    </row>
    <row r="50" spans="1:8" x14ac:dyDescent="0.2">
      <c r="A50" s="139" t="s">
        <v>290</v>
      </c>
      <c r="B50" s="160" t="s">
        <v>190</v>
      </c>
      <c r="C50" s="140" t="s">
        <v>135</v>
      </c>
      <c r="D50" s="140" t="s">
        <v>257</v>
      </c>
      <c r="E50" s="140" t="s">
        <v>258</v>
      </c>
      <c r="F50" s="140" t="s">
        <v>289</v>
      </c>
      <c r="G50" s="220">
        <v>0</v>
      </c>
      <c r="H50" s="261"/>
    </row>
    <row r="51" spans="1:8" ht="14.25" x14ac:dyDescent="0.2">
      <c r="A51" s="144" t="s">
        <v>153</v>
      </c>
      <c r="B51" s="161" t="s">
        <v>190</v>
      </c>
      <c r="C51" s="145" t="s">
        <v>135</v>
      </c>
      <c r="D51" s="145" t="s">
        <v>141</v>
      </c>
      <c r="E51" s="145" t="s">
        <v>217</v>
      </c>
      <c r="F51" s="145" t="s">
        <v>149</v>
      </c>
      <c r="G51" s="212">
        <f>G53</f>
        <v>48.24</v>
      </c>
    </row>
    <row r="52" spans="1:8" ht="30" x14ac:dyDescent="0.2">
      <c r="A52" s="174" t="s">
        <v>50</v>
      </c>
      <c r="B52" s="177" t="s">
        <v>190</v>
      </c>
      <c r="C52" s="155" t="s">
        <v>135</v>
      </c>
      <c r="D52" s="155" t="s">
        <v>141</v>
      </c>
      <c r="E52" s="155" t="s">
        <v>218</v>
      </c>
      <c r="F52" s="155" t="s">
        <v>149</v>
      </c>
      <c r="G52" s="213">
        <f>G53</f>
        <v>48.24</v>
      </c>
    </row>
    <row r="53" spans="1:8" ht="45" x14ac:dyDescent="0.2">
      <c r="A53" s="178" t="s">
        <v>13</v>
      </c>
      <c r="B53" s="180" t="s">
        <v>190</v>
      </c>
      <c r="C53" s="179" t="s">
        <v>135</v>
      </c>
      <c r="D53" s="179" t="s">
        <v>141</v>
      </c>
      <c r="E53" s="179" t="s">
        <v>219</v>
      </c>
      <c r="F53" s="179" t="s">
        <v>149</v>
      </c>
      <c r="G53" s="214">
        <f>G55</f>
        <v>48.24</v>
      </c>
    </row>
    <row r="54" spans="1:8" ht="25.5" x14ac:dyDescent="0.2">
      <c r="A54" s="141" t="s">
        <v>15</v>
      </c>
      <c r="B54" s="158" t="s">
        <v>190</v>
      </c>
      <c r="C54" s="142" t="s">
        <v>135</v>
      </c>
      <c r="D54" s="142" t="s">
        <v>141</v>
      </c>
      <c r="E54" s="142" t="s">
        <v>220</v>
      </c>
      <c r="F54" s="142" t="s">
        <v>149</v>
      </c>
      <c r="G54" s="189">
        <f>G55</f>
        <v>48.24</v>
      </c>
    </row>
    <row r="55" spans="1:8" s="168" customFormat="1" ht="27" x14ac:dyDescent="0.2">
      <c r="A55" s="138" t="s">
        <v>12</v>
      </c>
      <c r="B55" s="184" t="s">
        <v>190</v>
      </c>
      <c r="C55" s="143" t="s">
        <v>135</v>
      </c>
      <c r="D55" s="143" t="s">
        <v>141</v>
      </c>
      <c r="E55" s="143" t="s">
        <v>222</v>
      </c>
      <c r="F55" s="143" t="s">
        <v>149</v>
      </c>
      <c r="G55" s="218">
        <f>G56</f>
        <v>48.24</v>
      </c>
    </row>
    <row r="56" spans="1:8" x14ac:dyDescent="0.2">
      <c r="A56" s="139" t="s">
        <v>186</v>
      </c>
      <c r="B56" s="160" t="s">
        <v>190</v>
      </c>
      <c r="C56" s="140" t="s">
        <v>135</v>
      </c>
      <c r="D56" s="140" t="s">
        <v>141</v>
      </c>
      <c r="E56" s="140" t="s">
        <v>222</v>
      </c>
      <c r="F56" s="140" t="s">
        <v>185</v>
      </c>
      <c r="G56" s="220">
        <v>48.24</v>
      </c>
      <c r="H56" s="261"/>
    </row>
    <row r="57" spans="1:8" ht="15.75" x14ac:dyDescent="0.2">
      <c r="A57" s="134" t="s">
        <v>160</v>
      </c>
      <c r="B57" s="173" t="s">
        <v>190</v>
      </c>
      <c r="C57" s="150" t="s">
        <v>151</v>
      </c>
      <c r="D57" s="150" t="s">
        <v>148</v>
      </c>
      <c r="E57" s="150" t="s">
        <v>217</v>
      </c>
      <c r="F57" s="150" t="s">
        <v>149</v>
      </c>
      <c r="G57" s="222">
        <f>G58</f>
        <v>173.7</v>
      </c>
    </row>
    <row r="58" spans="1:8" ht="28.5" x14ac:dyDescent="0.2">
      <c r="A58" s="144" t="s">
        <v>158</v>
      </c>
      <c r="B58" s="161" t="s">
        <v>190</v>
      </c>
      <c r="C58" s="145" t="s">
        <v>151</v>
      </c>
      <c r="D58" s="145" t="s">
        <v>154</v>
      </c>
      <c r="E58" s="145" t="s">
        <v>217</v>
      </c>
      <c r="F58" s="145" t="s">
        <v>149</v>
      </c>
      <c r="G58" s="223">
        <f>G59</f>
        <v>173.7</v>
      </c>
    </row>
    <row r="59" spans="1:8" ht="30" x14ac:dyDescent="0.2">
      <c r="A59" s="174" t="s">
        <v>50</v>
      </c>
      <c r="B59" s="177" t="s">
        <v>190</v>
      </c>
      <c r="C59" s="155" t="s">
        <v>151</v>
      </c>
      <c r="D59" s="155" t="s">
        <v>154</v>
      </c>
      <c r="E59" s="155" t="s">
        <v>218</v>
      </c>
      <c r="F59" s="155" t="s">
        <v>149</v>
      </c>
      <c r="G59" s="224">
        <f>G60</f>
        <v>173.7</v>
      </c>
    </row>
    <row r="60" spans="1:8" ht="45" x14ac:dyDescent="0.2">
      <c r="A60" s="178" t="s">
        <v>16</v>
      </c>
      <c r="B60" s="180" t="s">
        <v>190</v>
      </c>
      <c r="C60" s="179" t="s">
        <v>151</v>
      </c>
      <c r="D60" s="179" t="s">
        <v>154</v>
      </c>
      <c r="E60" s="179" t="s">
        <v>223</v>
      </c>
      <c r="F60" s="179" t="s">
        <v>149</v>
      </c>
      <c r="G60" s="225">
        <f>G61</f>
        <v>173.7</v>
      </c>
    </row>
    <row r="61" spans="1:8" x14ac:dyDescent="0.2">
      <c r="A61" s="141" t="s">
        <v>249</v>
      </c>
      <c r="B61" s="158" t="s">
        <v>190</v>
      </c>
      <c r="C61" s="142" t="s">
        <v>151</v>
      </c>
      <c r="D61" s="142" t="s">
        <v>154</v>
      </c>
      <c r="E61" s="142" t="s">
        <v>248</v>
      </c>
      <c r="F61" s="142" t="s">
        <v>149</v>
      </c>
      <c r="G61" s="219">
        <f>G62</f>
        <v>173.7</v>
      </c>
    </row>
    <row r="62" spans="1:8" ht="40.5" x14ac:dyDescent="0.2">
      <c r="A62" s="138" t="s">
        <v>159</v>
      </c>
      <c r="B62" s="184" t="s">
        <v>190</v>
      </c>
      <c r="C62" s="143" t="s">
        <v>151</v>
      </c>
      <c r="D62" s="143" t="s">
        <v>154</v>
      </c>
      <c r="E62" s="143" t="s">
        <v>224</v>
      </c>
      <c r="F62" s="143" t="s">
        <v>149</v>
      </c>
      <c r="G62" s="216">
        <f>SUM(G63:G65)</f>
        <v>173.7</v>
      </c>
    </row>
    <row r="63" spans="1:8" ht="25.5" x14ac:dyDescent="0.2">
      <c r="A63" s="139" t="s">
        <v>242</v>
      </c>
      <c r="B63" s="160" t="s">
        <v>190</v>
      </c>
      <c r="C63" s="140" t="s">
        <v>151</v>
      </c>
      <c r="D63" s="140" t="s">
        <v>154</v>
      </c>
      <c r="E63" s="140" t="s">
        <v>224</v>
      </c>
      <c r="F63" s="140" t="s">
        <v>179</v>
      </c>
      <c r="G63" s="220">
        <v>133.4</v>
      </c>
      <c r="H63" s="261"/>
    </row>
    <row r="64" spans="1:8" ht="42" customHeight="1" x14ac:dyDescent="0.2">
      <c r="A64" s="139" t="s">
        <v>251</v>
      </c>
      <c r="B64" s="160" t="s">
        <v>190</v>
      </c>
      <c r="C64" s="140" t="s">
        <v>151</v>
      </c>
      <c r="D64" s="140" t="s">
        <v>154</v>
      </c>
      <c r="E64" s="140" t="s">
        <v>224</v>
      </c>
      <c r="F64" s="140" t="s">
        <v>240</v>
      </c>
      <c r="G64" s="220">
        <v>40.299999999999997</v>
      </c>
      <c r="H64" s="261"/>
    </row>
    <row r="65" spans="1:8" ht="13.5" customHeight="1" x14ac:dyDescent="0.2">
      <c r="A65" s="139" t="s">
        <v>286</v>
      </c>
      <c r="B65" s="160" t="s">
        <v>190</v>
      </c>
      <c r="C65" s="140" t="s">
        <v>151</v>
      </c>
      <c r="D65" s="140" t="s">
        <v>154</v>
      </c>
      <c r="E65" s="140" t="s">
        <v>224</v>
      </c>
      <c r="F65" s="140" t="s">
        <v>183</v>
      </c>
      <c r="G65" s="220">
        <v>0</v>
      </c>
    </row>
    <row r="66" spans="1:8" ht="30" customHeight="1" x14ac:dyDescent="0.2">
      <c r="A66" s="151" t="s">
        <v>276</v>
      </c>
      <c r="B66" s="267" t="s">
        <v>190</v>
      </c>
      <c r="C66" s="267" t="s">
        <v>154</v>
      </c>
      <c r="D66" s="267" t="s">
        <v>148</v>
      </c>
      <c r="E66" s="267" t="s">
        <v>217</v>
      </c>
      <c r="F66" s="267" t="s">
        <v>149</v>
      </c>
      <c r="G66" s="268">
        <f>G67</f>
        <v>182</v>
      </c>
    </row>
    <row r="67" spans="1:8" ht="17.25" customHeight="1" x14ac:dyDescent="0.2">
      <c r="A67" s="151" t="s">
        <v>277</v>
      </c>
      <c r="B67" s="267" t="s">
        <v>190</v>
      </c>
      <c r="C67" s="267" t="s">
        <v>154</v>
      </c>
      <c r="D67" s="267" t="s">
        <v>266</v>
      </c>
      <c r="E67" s="267" t="s">
        <v>217</v>
      </c>
      <c r="F67" s="267" t="s">
        <v>149</v>
      </c>
      <c r="G67" s="268">
        <f>G70+G72</f>
        <v>182</v>
      </c>
    </row>
    <row r="68" spans="1:8" ht="42" customHeight="1" x14ac:dyDescent="0.2">
      <c r="A68" s="284" t="s">
        <v>331</v>
      </c>
      <c r="B68" s="285" t="s">
        <v>190</v>
      </c>
      <c r="C68" s="285" t="s">
        <v>154</v>
      </c>
      <c r="D68" s="285" t="s">
        <v>266</v>
      </c>
      <c r="E68" s="285" t="s">
        <v>269</v>
      </c>
      <c r="F68" s="285" t="s">
        <v>149</v>
      </c>
      <c r="G68" s="286">
        <f>G69</f>
        <v>83</v>
      </c>
    </row>
    <row r="69" spans="1:8" ht="33" customHeight="1" x14ac:dyDescent="0.2">
      <c r="A69" s="271" t="s">
        <v>262</v>
      </c>
      <c r="B69" s="287" t="s">
        <v>190</v>
      </c>
      <c r="C69" s="287" t="s">
        <v>154</v>
      </c>
      <c r="D69" s="287" t="s">
        <v>266</v>
      </c>
      <c r="E69" s="287" t="s">
        <v>270</v>
      </c>
      <c r="F69" s="287" t="s">
        <v>149</v>
      </c>
      <c r="G69" s="288">
        <f>G70</f>
        <v>83</v>
      </c>
    </row>
    <row r="70" spans="1:8" ht="24.75" customHeight="1" x14ac:dyDescent="0.2">
      <c r="A70" s="272" t="s">
        <v>271</v>
      </c>
      <c r="B70" s="270" t="s">
        <v>190</v>
      </c>
      <c r="C70" s="270" t="s">
        <v>154</v>
      </c>
      <c r="D70" s="270" t="s">
        <v>266</v>
      </c>
      <c r="E70" s="270" t="s">
        <v>263</v>
      </c>
      <c r="F70" s="270" t="s">
        <v>149</v>
      </c>
      <c r="G70" s="220">
        <f>G71</f>
        <v>83</v>
      </c>
    </row>
    <row r="71" spans="1:8" ht="29.25" customHeight="1" x14ac:dyDescent="0.2">
      <c r="A71" s="269" t="s">
        <v>182</v>
      </c>
      <c r="B71" s="270" t="s">
        <v>190</v>
      </c>
      <c r="C71" s="270" t="s">
        <v>154</v>
      </c>
      <c r="D71" s="270" t="s">
        <v>266</v>
      </c>
      <c r="E71" s="270" t="s">
        <v>263</v>
      </c>
      <c r="F71" s="270" t="s">
        <v>183</v>
      </c>
      <c r="G71" s="220">
        <v>83</v>
      </c>
    </row>
    <row r="72" spans="1:8" ht="29.25" customHeight="1" x14ac:dyDescent="0.2">
      <c r="A72" s="291" t="s">
        <v>324</v>
      </c>
      <c r="B72" s="292">
        <v>727</v>
      </c>
      <c r="C72" s="293" t="s">
        <v>154</v>
      </c>
      <c r="D72" s="292">
        <v>10</v>
      </c>
      <c r="E72" s="292" t="s">
        <v>221</v>
      </c>
      <c r="F72" s="293" t="s">
        <v>149</v>
      </c>
      <c r="G72" s="252">
        <f>G73</f>
        <v>99</v>
      </c>
    </row>
    <row r="73" spans="1:8" ht="29.25" customHeight="1" x14ac:dyDescent="0.2">
      <c r="A73" s="290" t="s">
        <v>182</v>
      </c>
      <c r="B73" s="270">
        <v>727</v>
      </c>
      <c r="C73" s="294" t="s">
        <v>154</v>
      </c>
      <c r="D73" s="270">
        <v>10</v>
      </c>
      <c r="E73" s="270" t="s">
        <v>221</v>
      </c>
      <c r="F73" s="270">
        <v>244</v>
      </c>
      <c r="G73" s="220">
        <v>99</v>
      </c>
    </row>
    <row r="74" spans="1:8" ht="15.75" x14ac:dyDescent="0.2">
      <c r="A74" s="169" t="s">
        <v>54</v>
      </c>
      <c r="B74" s="173" t="s">
        <v>190</v>
      </c>
      <c r="C74" s="170" t="s">
        <v>136</v>
      </c>
      <c r="D74" s="170" t="s">
        <v>148</v>
      </c>
      <c r="E74" s="150" t="s">
        <v>217</v>
      </c>
      <c r="F74" s="170" t="s">
        <v>149</v>
      </c>
      <c r="G74" s="226">
        <f>G75</f>
        <v>2683.13</v>
      </c>
    </row>
    <row r="75" spans="1:8" ht="17.25" customHeight="1" x14ac:dyDescent="0.2">
      <c r="A75" s="153" t="s">
        <v>332</v>
      </c>
      <c r="B75" s="161" t="s">
        <v>190</v>
      </c>
      <c r="C75" s="145" t="s">
        <v>136</v>
      </c>
      <c r="D75" s="145" t="s">
        <v>97</v>
      </c>
      <c r="E75" s="145" t="s">
        <v>226</v>
      </c>
      <c r="F75" s="152" t="s">
        <v>149</v>
      </c>
      <c r="G75" s="212">
        <f t="shared" ref="G75:G77" si="0">G76</f>
        <v>2683.13</v>
      </c>
    </row>
    <row r="76" spans="1:8" ht="45" x14ac:dyDescent="0.2">
      <c r="A76" s="175" t="s">
        <v>262</v>
      </c>
      <c r="B76" s="177" t="s">
        <v>190</v>
      </c>
      <c r="C76" s="176" t="s">
        <v>136</v>
      </c>
      <c r="D76" s="176" t="s">
        <v>97</v>
      </c>
      <c r="E76" s="155" t="s">
        <v>227</v>
      </c>
      <c r="F76" s="176" t="s">
        <v>149</v>
      </c>
      <c r="G76" s="227">
        <f>G77</f>
        <v>2683.13</v>
      </c>
    </row>
    <row r="77" spans="1:8" ht="13.5" x14ac:dyDescent="0.2">
      <c r="A77" s="138" t="s">
        <v>333</v>
      </c>
      <c r="B77" s="184" t="s">
        <v>190</v>
      </c>
      <c r="C77" s="148" t="s">
        <v>136</v>
      </c>
      <c r="D77" s="148" t="s">
        <v>97</v>
      </c>
      <c r="E77" s="143" t="s">
        <v>228</v>
      </c>
      <c r="F77" s="148" t="s">
        <v>149</v>
      </c>
      <c r="G77" s="216">
        <f t="shared" si="0"/>
        <v>2683.13</v>
      </c>
    </row>
    <row r="78" spans="1:8" ht="27" customHeight="1" x14ac:dyDescent="0.2">
      <c r="A78" s="139" t="s">
        <v>182</v>
      </c>
      <c r="B78" s="160" t="s">
        <v>190</v>
      </c>
      <c r="C78" s="140" t="s">
        <v>136</v>
      </c>
      <c r="D78" s="140" t="s">
        <v>97</v>
      </c>
      <c r="E78" s="140" t="s">
        <v>228</v>
      </c>
      <c r="F78" s="140" t="s">
        <v>183</v>
      </c>
      <c r="G78" s="220">
        <v>2683.13</v>
      </c>
      <c r="H78" s="261"/>
    </row>
    <row r="79" spans="1:8" ht="3" hidden="1" customHeight="1" x14ac:dyDescent="0.2">
      <c r="A79" s="153" t="s">
        <v>52</v>
      </c>
      <c r="B79" s="161" t="s">
        <v>190</v>
      </c>
      <c r="C79" s="145" t="s">
        <v>136</v>
      </c>
      <c r="D79" s="145" t="s">
        <v>152</v>
      </c>
      <c r="E79" s="145" t="s">
        <v>217</v>
      </c>
      <c r="F79" s="152" t="s">
        <v>149</v>
      </c>
      <c r="G79" s="212" t="e">
        <f>G80</f>
        <v>#REF!</v>
      </c>
    </row>
    <row r="80" spans="1:8" ht="30" hidden="1" x14ac:dyDescent="0.2">
      <c r="A80" s="174" t="s">
        <v>50</v>
      </c>
      <c r="B80" s="177" t="s">
        <v>190</v>
      </c>
      <c r="C80" s="155" t="s">
        <v>136</v>
      </c>
      <c r="D80" s="155" t="s">
        <v>152</v>
      </c>
      <c r="E80" s="155" t="s">
        <v>218</v>
      </c>
      <c r="F80" s="155" t="s">
        <v>149</v>
      </c>
      <c r="G80" s="224" t="e">
        <f>G81</f>
        <v>#REF!</v>
      </c>
    </row>
    <row r="81" spans="1:8" ht="45" hidden="1" x14ac:dyDescent="0.2">
      <c r="A81" s="178" t="s">
        <v>13</v>
      </c>
      <c r="B81" s="180" t="s">
        <v>190</v>
      </c>
      <c r="C81" s="179" t="s">
        <v>136</v>
      </c>
      <c r="D81" s="179" t="s">
        <v>152</v>
      </c>
      <c r="E81" s="179" t="s">
        <v>219</v>
      </c>
      <c r="F81" s="179" t="s">
        <v>149</v>
      </c>
      <c r="G81" s="225" t="e">
        <f>G82</f>
        <v>#REF!</v>
      </c>
    </row>
    <row r="82" spans="1:8" ht="25.5" hidden="1" x14ac:dyDescent="0.2">
      <c r="A82" s="141" t="s">
        <v>15</v>
      </c>
      <c r="B82" s="158" t="s">
        <v>190</v>
      </c>
      <c r="C82" s="142" t="s">
        <v>136</v>
      </c>
      <c r="D82" s="142" t="s">
        <v>152</v>
      </c>
      <c r="E82" s="142" t="s">
        <v>220</v>
      </c>
      <c r="F82" s="142" t="s">
        <v>149</v>
      </c>
      <c r="G82" s="219" t="e">
        <f>G83</f>
        <v>#REF!</v>
      </c>
    </row>
    <row r="83" spans="1:8" ht="27" hidden="1" x14ac:dyDescent="0.2">
      <c r="A83" s="138" t="s">
        <v>53</v>
      </c>
      <c r="B83" s="158" t="s">
        <v>190</v>
      </c>
      <c r="C83" s="143" t="s">
        <v>136</v>
      </c>
      <c r="D83" s="143" t="s">
        <v>152</v>
      </c>
      <c r="E83" s="143" t="s">
        <v>229</v>
      </c>
      <c r="F83" s="148" t="s">
        <v>149</v>
      </c>
      <c r="G83" s="216" t="e">
        <f>G84</f>
        <v>#REF!</v>
      </c>
    </row>
    <row r="84" spans="1:8" ht="25.5" hidden="1" x14ac:dyDescent="0.2">
      <c r="A84" s="139" t="s">
        <v>182</v>
      </c>
      <c r="B84" s="184" t="s">
        <v>190</v>
      </c>
      <c r="C84" s="140" t="s">
        <v>136</v>
      </c>
      <c r="D84" s="140" t="s">
        <v>152</v>
      </c>
      <c r="E84" s="140" t="s">
        <v>229</v>
      </c>
      <c r="F84" s="149" t="s">
        <v>183</v>
      </c>
      <c r="G84" s="220" t="e">
        <f>#REF!</f>
        <v>#REF!</v>
      </c>
    </row>
    <row r="85" spans="1:8" ht="30.75" customHeight="1" x14ac:dyDescent="0.2">
      <c r="A85" s="171" t="s">
        <v>137</v>
      </c>
      <c r="B85" s="173" t="s">
        <v>190</v>
      </c>
      <c r="C85" s="170" t="s">
        <v>138</v>
      </c>
      <c r="D85" s="170" t="s">
        <v>148</v>
      </c>
      <c r="E85" s="150" t="s">
        <v>217</v>
      </c>
      <c r="F85" s="170" t="s">
        <v>149</v>
      </c>
      <c r="G85" s="228">
        <f>G91+G86</f>
        <v>3042.4</v>
      </c>
    </row>
    <row r="86" spans="1:8" ht="24.75" customHeight="1" x14ac:dyDescent="0.2">
      <c r="A86" s="151" t="s">
        <v>155</v>
      </c>
      <c r="B86" s="161" t="s">
        <v>190</v>
      </c>
      <c r="C86" s="152" t="s">
        <v>138</v>
      </c>
      <c r="D86" s="152" t="s">
        <v>135</v>
      </c>
      <c r="E86" s="145" t="s">
        <v>217</v>
      </c>
      <c r="F86" s="152" t="s">
        <v>149</v>
      </c>
      <c r="G86" s="229">
        <f>G87</f>
        <v>45.26</v>
      </c>
    </row>
    <row r="87" spans="1:8" ht="33" customHeight="1" x14ac:dyDescent="0.2">
      <c r="A87" s="175" t="s">
        <v>50</v>
      </c>
      <c r="B87" s="177" t="s">
        <v>190</v>
      </c>
      <c r="C87" s="176" t="s">
        <v>138</v>
      </c>
      <c r="D87" s="176" t="s">
        <v>135</v>
      </c>
      <c r="E87" s="155" t="s">
        <v>218</v>
      </c>
      <c r="F87" s="176" t="s">
        <v>149</v>
      </c>
      <c r="G87" s="227">
        <f>G90</f>
        <v>45.26</v>
      </c>
    </row>
    <row r="88" spans="1:8" ht="43.5" customHeight="1" x14ac:dyDescent="0.2">
      <c r="A88" s="175" t="s">
        <v>13</v>
      </c>
      <c r="B88" s="177" t="s">
        <v>190</v>
      </c>
      <c r="C88" s="176" t="s">
        <v>138</v>
      </c>
      <c r="D88" s="176" t="s">
        <v>135</v>
      </c>
      <c r="E88" s="155" t="s">
        <v>219</v>
      </c>
      <c r="F88" s="176" t="s">
        <v>149</v>
      </c>
      <c r="G88" s="227">
        <f>G89</f>
        <v>45.26</v>
      </c>
    </row>
    <row r="89" spans="1:8" ht="29.25" customHeight="1" x14ac:dyDescent="0.2">
      <c r="A89" s="175" t="s">
        <v>47</v>
      </c>
      <c r="B89" s="177" t="s">
        <v>190</v>
      </c>
      <c r="C89" s="176" t="s">
        <v>138</v>
      </c>
      <c r="D89" s="176" t="s">
        <v>135</v>
      </c>
      <c r="E89" s="155" t="s">
        <v>229</v>
      </c>
      <c r="F89" s="176" t="s">
        <v>149</v>
      </c>
      <c r="G89" s="227">
        <f>G90</f>
        <v>45.26</v>
      </c>
    </row>
    <row r="90" spans="1:8" ht="30.75" customHeight="1" x14ac:dyDescent="0.2">
      <c r="A90" s="139" t="s">
        <v>182</v>
      </c>
      <c r="B90" s="160" t="s">
        <v>190</v>
      </c>
      <c r="C90" s="140" t="s">
        <v>138</v>
      </c>
      <c r="D90" s="140" t="s">
        <v>135</v>
      </c>
      <c r="E90" s="140" t="s">
        <v>229</v>
      </c>
      <c r="F90" s="140" t="s">
        <v>183</v>
      </c>
      <c r="G90" s="217">
        <v>45.26</v>
      </c>
    </row>
    <row r="91" spans="1:8" ht="21" customHeight="1" x14ac:dyDescent="0.2">
      <c r="A91" s="154" t="s">
        <v>174</v>
      </c>
      <c r="B91" s="161" t="s">
        <v>190</v>
      </c>
      <c r="C91" s="145" t="s">
        <v>138</v>
      </c>
      <c r="D91" s="145" t="s">
        <v>154</v>
      </c>
      <c r="E91" s="145" t="s">
        <v>217</v>
      </c>
      <c r="F91" s="152" t="s">
        <v>149</v>
      </c>
      <c r="G91" s="188">
        <f>G97+G92</f>
        <v>2997.14</v>
      </c>
    </row>
    <row r="92" spans="1:8" ht="27" x14ac:dyDescent="0.2">
      <c r="A92" s="138" t="s">
        <v>50</v>
      </c>
      <c r="B92" s="158" t="s">
        <v>190</v>
      </c>
      <c r="C92" s="142" t="s">
        <v>138</v>
      </c>
      <c r="D92" s="142" t="s">
        <v>154</v>
      </c>
      <c r="E92" s="142" t="s">
        <v>283</v>
      </c>
      <c r="F92" s="147" t="s">
        <v>149</v>
      </c>
      <c r="G92" s="252">
        <f>G93+G95</f>
        <v>2279.15</v>
      </c>
    </row>
    <row r="93" spans="1:8" ht="20.25" customHeight="1" x14ac:dyDescent="0.2">
      <c r="A93" s="139" t="s">
        <v>284</v>
      </c>
      <c r="B93" s="160" t="s">
        <v>190</v>
      </c>
      <c r="C93" s="140" t="s">
        <v>138</v>
      </c>
      <c r="D93" s="140" t="s">
        <v>154</v>
      </c>
      <c r="E93" s="140" t="s">
        <v>285</v>
      </c>
      <c r="F93" s="149" t="s">
        <v>149</v>
      </c>
      <c r="G93" s="220">
        <f>G94</f>
        <v>490.72</v>
      </c>
    </row>
    <row r="94" spans="1:8" ht="25.5" x14ac:dyDescent="0.2">
      <c r="A94" s="139" t="s">
        <v>182</v>
      </c>
      <c r="B94" s="160" t="s">
        <v>190</v>
      </c>
      <c r="C94" s="140" t="s">
        <v>138</v>
      </c>
      <c r="D94" s="140" t="s">
        <v>154</v>
      </c>
      <c r="E94" s="140" t="s">
        <v>285</v>
      </c>
      <c r="F94" s="149" t="s">
        <v>183</v>
      </c>
      <c r="G94" s="220">
        <v>490.72</v>
      </c>
      <c r="H94" s="261"/>
    </row>
    <row r="95" spans="1:8" ht="30" customHeight="1" x14ac:dyDescent="0.2">
      <c r="A95" s="139" t="s">
        <v>342</v>
      </c>
      <c r="B95" s="160" t="s">
        <v>190</v>
      </c>
      <c r="C95" s="140" t="s">
        <v>138</v>
      </c>
      <c r="D95" s="140" t="s">
        <v>154</v>
      </c>
      <c r="E95" s="140" t="s">
        <v>341</v>
      </c>
      <c r="F95" s="149" t="s">
        <v>149</v>
      </c>
      <c r="G95" s="220">
        <f>G96</f>
        <v>1788.43</v>
      </c>
      <c r="H95" s="261"/>
    </row>
    <row r="96" spans="1:8" ht="27.75" customHeight="1" x14ac:dyDescent="0.2">
      <c r="A96" s="139" t="s">
        <v>182</v>
      </c>
      <c r="B96" s="160" t="s">
        <v>190</v>
      </c>
      <c r="C96" s="140" t="s">
        <v>138</v>
      </c>
      <c r="D96" s="140" t="s">
        <v>154</v>
      </c>
      <c r="E96" s="140" t="s">
        <v>341</v>
      </c>
      <c r="F96" s="149" t="s">
        <v>183</v>
      </c>
      <c r="G96" s="220">
        <v>1788.43</v>
      </c>
      <c r="H96" s="261"/>
    </row>
    <row r="97" spans="1:8" ht="30" x14ac:dyDescent="0.2">
      <c r="A97" s="174" t="s">
        <v>50</v>
      </c>
      <c r="B97" s="177" t="s">
        <v>190</v>
      </c>
      <c r="C97" s="155" t="s">
        <v>138</v>
      </c>
      <c r="D97" s="155" t="s">
        <v>154</v>
      </c>
      <c r="E97" s="155" t="s">
        <v>218</v>
      </c>
      <c r="F97" s="155" t="s">
        <v>149</v>
      </c>
      <c r="G97" s="224">
        <f>G98</f>
        <v>717.99</v>
      </c>
    </row>
    <row r="98" spans="1:8" ht="45" x14ac:dyDescent="0.2">
      <c r="A98" s="178" t="s">
        <v>13</v>
      </c>
      <c r="B98" s="180" t="s">
        <v>190</v>
      </c>
      <c r="C98" s="179" t="s">
        <v>138</v>
      </c>
      <c r="D98" s="179" t="s">
        <v>154</v>
      </c>
      <c r="E98" s="179" t="s">
        <v>219</v>
      </c>
      <c r="F98" s="179" t="s">
        <v>149</v>
      </c>
      <c r="G98" s="225">
        <f>G99</f>
        <v>717.99</v>
      </c>
    </row>
    <row r="99" spans="1:8" ht="25.5" x14ac:dyDescent="0.2">
      <c r="A99" s="141" t="s">
        <v>15</v>
      </c>
      <c r="B99" s="158" t="s">
        <v>190</v>
      </c>
      <c r="C99" s="142" t="s">
        <v>138</v>
      </c>
      <c r="D99" s="145" t="s">
        <v>154</v>
      </c>
      <c r="E99" s="142" t="s">
        <v>220</v>
      </c>
      <c r="F99" s="142" t="s">
        <v>149</v>
      </c>
      <c r="G99" s="219">
        <f>G100+G104</f>
        <v>717.99</v>
      </c>
    </row>
    <row r="100" spans="1:8" ht="15" x14ac:dyDescent="0.2">
      <c r="A100" s="138" t="s">
        <v>175</v>
      </c>
      <c r="B100" s="184" t="s">
        <v>190</v>
      </c>
      <c r="C100" s="143" t="s">
        <v>138</v>
      </c>
      <c r="D100" s="155" t="s">
        <v>154</v>
      </c>
      <c r="E100" s="143" t="s">
        <v>232</v>
      </c>
      <c r="F100" s="143" t="s">
        <v>149</v>
      </c>
      <c r="G100" s="216">
        <f>G101+G103</f>
        <v>666.67</v>
      </c>
    </row>
    <row r="101" spans="1:8" ht="25.5" x14ac:dyDescent="0.2">
      <c r="A101" s="139" t="s">
        <v>182</v>
      </c>
      <c r="B101" s="160" t="s">
        <v>190</v>
      </c>
      <c r="C101" s="140" t="s">
        <v>138</v>
      </c>
      <c r="D101" s="156" t="s">
        <v>154</v>
      </c>
      <c r="E101" s="140" t="s">
        <v>232</v>
      </c>
      <c r="F101" s="140" t="s">
        <v>183</v>
      </c>
      <c r="G101" s="230">
        <v>211.11</v>
      </c>
      <c r="H101" s="261"/>
    </row>
    <row r="102" spans="1:8" ht="15" hidden="1" x14ac:dyDescent="0.2">
      <c r="A102" s="157" t="s">
        <v>176</v>
      </c>
      <c r="B102" s="158" t="s">
        <v>190</v>
      </c>
      <c r="C102" s="143" t="s">
        <v>138</v>
      </c>
      <c r="D102" s="155" t="s">
        <v>154</v>
      </c>
      <c r="E102" s="143" t="s">
        <v>238</v>
      </c>
      <c r="F102" s="143" t="s">
        <v>149</v>
      </c>
      <c r="G102" s="231">
        <f>G103</f>
        <v>455.56</v>
      </c>
    </row>
    <row r="103" spans="1:8" ht="20.25" customHeight="1" x14ac:dyDescent="0.2">
      <c r="A103" s="139" t="s">
        <v>325</v>
      </c>
      <c r="B103" s="160" t="s">
        <v>190</v>
      </c>
      <c r="C103" s="140" t="s">
        <v>138</v>
      </c>
      <c r="D103" s="156" t="s">
        <v>154</v>
      </c>
      <c r="E103" s="140" t="s">
        <v>232</v>
      </c>
      <c r="F103" s="140" t="s">
        <v>326</v>
      </c>
      <c r="G103" s="220">
        <v>455.56</v>
      </c>
    </row>
    <row r="104" spans="1:8" ht="30.75" customHeight="1" x14ac:dyDescent="0.2">
      <c r="A104" s="138" t="s">
        <v>334</v>
      </c>
      <c r="B104" s="184" t="s">
        <v>190</v>
      </c>
      <c r="C104" s="143" t="s">
        <v>138</v>
      </c>
      <c r="D104" s="155" t="s">
        <v>154</v>
      </c>
      <c r="E104" s="143" t="s">
        <v>233</v>
      </c>
      <c r="F104" s="143" t="s">
        <v>149</v>
      </c>
      <c r="G104" s="216">
        <f>G105</f>
        <v>51.32</v>
      </c>
    </row>
    <row r="105" spans="1:8" ht="25.5" x14ac:dyDescent="0.2">
      <c r="A105" s="139" t="s">
        <v>182</v>
      </c>
      <c r="B105" s="160" t="s">
        <v>190</v>
      </c>
      <c r="C105" s="140" t="s">
        <v>138</v>
      </c>
      <c r="D105" s="140" t="s">
        <v>154</v>
      </c>
      <c r="E105" s="140" t="s">
        <v>233</v>
      </c>
      <c r="F105" s="140" t="s">
        <v>183</v>
      </c>
      <c r="G105" s="220">
        <v>51.32</v>
      </c>
    </row>
    <row r="106" spans="1:8" ht="15.75" x14ac:dyDescent="0.2">
      <c r="A106" s="134" t="s">
        <v>287</v>
      </c>
      <c r="B106" s="150" t="s">
        <v>190</v>
      </c>
      <c r="C106" s="150" t="s">
        <v>257</v>
      </c>
      <c r="D106" s="150" t="s">
        <v>148</v>
      </c>
      <c r="E106" s="150" t="s">
        <v>217</v>
      </c>
      <c r="F106" s="150" t="s">
        <v>149</v>
      </c>
      <c r="G106" s="278">
        <f>G107</f>
        <v>46</v>
      </c>
    </row>
    <row r="107" spans="1:8" ht="36" customHeight="1" x14ac:dyDescent="0.2">
      <c r="A107" s="151" t="s">
        <v>288</v>
      </c>
      <c r="B107" s="151" t="s">
        <v>190</v>
      </c>
      <c r="C107" s="151" t="s">
        <v>257</v>
      </c>
      <c r="D107" s="151" t="s">
        <v>138</v>
      </c>
      <c r="E107" s="145" t="s">
        <v>217</v>
      </c>
      <c r="F107" s="145" t="s">
        <v>149</v>
      </c>
      <c r="G107" s="279">
        <f>G108</f>
        <v>46</v>
      </c>
    </row>
    <row r="108" spans="1:8" ht="30" customHeight="1" x14ac:dyDescent="0.2">
      <c r="A108" s="151" t="s">
        <v>324</v>
      </c>
      <c r="B108" s="151">
        <v>727</v>
      </c>
      <c r="C108" s="289" t="s">
        <v>257</v>
      </c>
      <c r="D108" s="289" t="s">
        <v>138</v>
      </c>
      <c r="E108" s="145" t="s">
        <v>221</v>
      </c>
      <c r="F108" s="145" t="s">
        <v>149</v>
      </c>
      <c r="G108" s="279">
        <f>G109</f>
        <v>46</v>
      </c>
    </row>
    <row r="109" spans="1:8" ht="25.5" x14ac:dyDescent="0.2">
      <c r="A109" s="139" t="s">
        <v>182</v>
      </c>
      <c r="B109" s="280">
        <v>727</v>
      </c>
      <c r="C109" s="280" t="s">
        <v>257</v>
      </c>
      <c r="D109" s="280" t="s">
        <v>138</v>
      </c>
      <c r="E109" s="281" t="s">
        <v>221</v>
      </c>
      <c r="F109" s="280" t="s">
        <v>183</v>
      </c>
      <c r="G109" s="282">
        <v>46</v>
      </c>
    </row>
    <row r="110" spans="1:8" ht="15.75" x14ac:dyDescent="0.2">
      <c r="A110" s="134" t="s">
        <v>274</v>
      </c>
      <c r="B110" s="172" t="s">
        <v>190</v>
      </c>
      <c r="C110" s="150" t="s">
        <v>139</v>
      </c>
      <c r="D110" s="150" t="s">
        <v>148</v>
      </c>
      <c r="E110" s="150" t="s">
        <v>217</v>
      </c>
      <c r="F110" s="150" t="s">
        <v>149</v>
      </c>
      <c r="G110" s="222">
        <f>G111</f>
        <v>10278.879999999999</v>
      </c>
    </row>
    <row r="111" spans="1:8" ht="13.5" customHeight="1" x14ac:dyDescent="0.2">
      <c r="A111" s="144" t="s">
        <v>157</v>
      </c>
      <c r="B111" s="161" t="s">
        <v>190</v>
      </c>
      <c r="C111" s="145" t="s">
        <v>139</v>
      </c>
      <c r="D111" s="145" t="s">
        <v>135</v>
      </c>
      <c r="E111" s="145" t="s">
        <v>217</v>
      </c>
      <c r="F111" s="145" t="s">
        <v>149</v>
      </c>
      <c r="G111" s="223">
        <f>G112+G116+G126</f>
        <v>10278.879999999999</v>
      </c>
    </row>
    <row r="112" spans="1:8" ht="0.75" customHeight="1" x14ac:dyDescent="0.2">
      <c r="A112" s="175" t="s">
        <v>140</v>
      </c>
      <c r="B112" s="177" t="s">
        <v>190</v>
      </c>
      <c r="C112" s="155" t="s">
        <v>139</v>
      </c>
      <c r="D112" s="155" t="s">
        <v>135</v>
      </c>
      <c r="E112" s="155" t="s">
        <v>225</v>
      </c>
      <c r="F112" s="155" t="s">
        <v>149</v>
      </c>
      <c r="G112" s="227">
        <f>G113</f>
        <v>0</v>
      </c>
    </row>
    <row r="113" spans="1:9" ht="33" hidden="1" customHeight="1" x14ac:dyDescent="0.2">
      <c r="A113" s="178" t="s">
        <v>275</v>
      </c>
      <c r="B113" s="180" t="s">
        <v>190</v>
      </c>
      <c r="C113" s="179" t="s">
        <v>139</v>
      </c>
      <c r="D113" s="179" t="s">
        <v>135</v>
      </c>
      <c r="E113" s="179" t="s">
        <v>234</v>
      </c>
      <c r="F113" s="179" t="s">
        <v>149</v>
      </c>
      <c r="G113" s="225">
        <f>G114</f>
        <v>0</v>
      </c>
    </row>
    <row r="114" spans="1:9" ht="29.25" customHeight="1" x14ac:dyDescent="0.2">
      <c r="A114" s="141" t="s">
        <v>209</v>
      </c>
      <c r="B114" s="158" t="s">
        <v>190</v>
      </c>
      <c r="C114" s="142" t="s">
        <v>139</v>
      </c>
      <c r="D114" s="142" t="s">
        <v>135</v>
      </c>
      <c r="E114" s="142" t="s">
        <v>239</v>
      </c>
      <c r="F114" s="142" t="s">
        <v>149</v>
      </c>
      <c r="G114" s="219">
        <f>G115</f>
        <v>0</v>
      </c>
    </row>
    <row r="115" spans="1:9" ht="33" hidden="1" customHeight="1" x14ac:dyDescent="0.2">
      <c r="A115" s="139" t="s">
        <v>182</v>
      </c>
      <c r="B115" s="160" t="s">
        <v>190</v>
      </c>
      <c r="C115" s="140" t="s">
        <v>139</v>
      </c>
      <c r="D115" s="140" t="s">
        <v>135</v>
      </c>
      <c r="E115" s="140" t="s">
        <v>239</v>
      </c>
      <c r="F115" s="140" t="s">
        <v>183</v>
      </c>
      <c r="G115" s="220">
        <v>0</v>
      </c>
    </row>
    <row r="116" spans="1:9" ht="30" x14ac:dyDescent="0.2">
      <c r="A116" s="174" t="s">
        <v>50</v>
      </c>
      <c r="B116" s="177" t="s">
        <v>190</v>
      </c>
      <c r="C116" s="155" t="s">
        <v>139</v>
      </c>
      <c r="D116" s="155" t="s">
        <v>135</v>
      </c>
      <c r="E116" s="155" t="s">
        <v>218</v>
      </c>
      <c r="F116" s="155" t="s">
        <v>149</v>
      </c>
      <c r="G116" s="224">
        <f>G117</f>
        <v>10074.879999999999</v>
      </c>
    </row>
    <row r="117" spans="1:9" ht="45" x14ac:dyDescent="0.2">
      <c r="A117" s="178" t="s">
        <v>13</v>
      </c>
      <c r="B117" s="180" t="s">
        <v>190</v>
      </c>
      <c r="C117" s="179" t="s">
        <v>139</v>
      </c>
      <c r="D117" s="179" t="s">
        <v>135</v>
      </c>
      <c r="E117" s="179" t="s">
        <v>219</v>
      </c>
      <c r="F117" s="179" t="s">
        <v>149</v>
      </c>
      <c r="G117" s="225">
        <f>G118</f>
        <v>10074.879999999999</v>
      </c>
    </row>
    <row r="118" spans="1:9" ht="25.5" x14ac:dyDescent="0.2">
      <c r="A118" s="141" t="s">
        <v>15</v>
      </c>
      <c r="B118" s="158" t="s">
        <v>190</v>
      </c>
      <c r="C118" s="142" t="s">
        <v>139</v>
      </c>
      <c r="D118" s="142" t="s">
        <v>135</v>
      </c>
      <c r="E118" s="142" t="s">
        <v>220</v>
      </c>
      <c r="F118" s="142" t="s">
        <v>149</v>
      </c>
      <c r="G118" s="219">
        <f>G119</f>
        <v>10074.879999999999</v>
      </c>
    </row>
    <row r="119" spans="1:9" ht="40.5" x14ac:dyDescent="0.2">
      <c r="A119" s="138" t="s">
        <v>42</v>
      </c>
      <c r="B119" s="184" t="s">
        <v>190</v>
      </c>
      <c r="C119" s="143" t="s">
        <v>139</v>
      </c>
      <c r="D119" s="143" t="s">
        <v>135</v>
      </c>
      <c r="E119" s="143" t="s">
        <v>235</v>
      </c>
      <c r="F119" s="143" t="s">
        <v>149</v>
      </c>
      <c r="G119" s="216">
        <f>SUM(G120:G125)</f>
        <v>10074.879999999999</v>
      </c>
    </row>
    <row r="120" spans="1:9" x14ac:dyDescent="0.2">
      <c r="A120" s="139" t="s">
        <v>243</v>
      </c>
      <c r="B120" s="160" t="s">
        <v>190</v>
      </c>
      <c r="C120" s="140" t="s">
        <v>139</v>
      </c>
      <c r="D120" s="140" t="s">
        <v>135</v>
      </c>
      <c r="E120" s="140" t="s">
        <v>235</v>
      </c>
      <c r="F120" s="140" t="s">
        <v>187</v>
      </c>
      <c r="G120" s="230">
        <v>4780</v>
      </c>
      <c r="H120" s="262"/>
      <c r="I120" s="274"/>
    </row>
    <row r="121" spans="1:9" ht="25.5" hidden="1" x14ac:dyDescent="0.2">
      <c r="A121" s="139" t="s">
        <v>260</v>
      </c>
      <c r="B121" s="160" t="s">
        <v>190</v>
      </c>
      <c r="C121" s="140" t="s">
        <v>139</v>
      </c>
      <c r="D121" s="140" t="s">
        <v>135</v>
      </c>
      <c r="E121" s="140" t="s">
        <v>235</v>
      </c>
      <c r="F121" s="140" t="s">
        <v>259</v>
      </c>
      <c r="G121" s="230">
        <v>0</v>
      </c>
      <c r="I121" s="274"/>
    </row>
    <row r="122" spans="1:9" ht="36.75" customHeight="1" x14ac:dyDescent="0.2">
      <c r="A122" s="139" t="s">
        <v>261</v>
      </c>
      <c r="B122" s="160" t="s">
        <v>190</v>
      </c>
      <c r="C122" s="140" t="s">
        <v>139</v>
      </c>
      <c r="D122" s="140" t="s">
        <v>135</v>
      </c>
      <c r="E122" s="140" t="s">
        <v>235</v>
      </c>
      <c r="F122" s="140" t="s">
        <v>241</v>
      </c>
      <c r="G122" s="230">
        <v>1524.54</v>
      </c>
      <c r="H122" s="261"/>
      <c r="I122" s="274"/>
    </row>
    <row r="123" spans="1:9" ht="0.75" hidden="1" customHeight="1" x14ac:dyDescent="0.2">
      <c r="A123" s="139" t="s">
        <v>245</v>
      </c>
      <c r="B123" s="160" t="s">
        <v>190</v>
      </c>
      <c r="C123" s="140" t="s">
        <v>139</v>
      </c>
      <c r="D123" s="140" t="s">
        <v>135</v>
      </c>
      <c r="E123" s="140" t="s">
        <v>235</v>
      </c>
      <c r="F123" s="140" t="s">
        <v>181</v>
      </c>
      <c r="G123" s="220">
        <v>0</v>
      </c>
      <c r="H123" s="261"/>
    </row>
    <row r="124" spans="1:9" ht="25.5" x14ac:dyDescent="0.2">
      <c r="A124" s="139" t="s">
        <v>182</v>
      </c>
      <c r="B124" s="159" t="s">
        <v>190</v>
      </c>
      <c r="C124" s="140" t="s">
        <v>139</v>
      </c>
      <c r="D124" s="140" t="s">
        <v>135</v>
      </c>
      <c r="E124" s="140" t="s">
        <v>235</v>
      </c>
      <c r="F124" s="140" t="s">
        <v>183</v>
      </c>
      <c r="G124" s="230">
        <v>2126.06</v>
      </c>
      <c r="H124" s="190"/>
      <c r="I124" s="190"/>
    </row>
    <row r="125" spans="1:9" ht="24.75" customHeight="1" x14ac:dyDescent="0.2">
      <c r="A125" s="139" t="s">
        <v>325</v>
      </c>
      <c r="B125" s="159" t="s">
        <v>190</v>
      </c>
      <c r="C125" s="140" t="s">
        <v>139</v>
      </c>
      <c r="D125" s="140" t="s">
        <v>135</v>
      </c>
      <c r="E125" s="140" t="s">
        <v>235</v>
      </c>
      <c r="F125" s="140" t="s">
        <v>326</v>
      </c>
      <c r="G125" s="230">
        <v>1644.28</v>
      </c>
      <c r="H125" s="190"/>
      <c r="I125" s="190"/>
    </row>
    <row r="126" spans="1:9" ht="27" x14ac:dyDescent="0.2">
      <c r="A126" s="138" t="s">
        <v>50</v>
      </c>
      <c r="B126" s="158" t="s">
        <v>190</v>
      </c>
      <c r="C126" s="142" t="s">
        <v>139</v>
      </c>
      <c r="D126" s="142" t="s">
        <v>135</v>
      </c>
      <c r="E126" s="142" t="s">
        <v>283</v>
      </c>
      <c r="F126" s="147" t="s">
        <v>149</v>
      </c>
      <c r="G126" s="252">
        <f>G127+G129</f>
        <v>204</v>
      </c>
    </row>
    <row r="127" spans="1:9" ht="20.25" customHeight="1" x14ac:dyDescent="0.2">
      <c r="A127" s="139" t="s">
        <v>284</v>
      </c>
      <c r="B127" s="160" t="s">
        <v>190</v>
      </c>
      <c r="C127" s="140" t="s">
        <v>139</v>
      </c>
      <c r="D127" s="140" t="s">
        <v>135</v>
      </c>
      <c r="E127" s="140" t="s">
        <v>285</v>
      </c>
      <c r="F127" s="149" t="s">
        <v>149</v>
      </c>
      <c r="G127" s="220">
        <f>G128</f>
        <v>204</v>
      </c>
    </row>
    <row r="128" spans="1:9" ht="25.5" x14ac:dyDescent="0.2">
      <c r="A128" s="139" t="s">
        <v>182</v>
      </c>
      <c r="B128" s="160" t="s">
        <v>190</v>
      </c>
      <c r="C128" s="140" t="s">
        <v>139</v>
      </c>
      <c r="D128" s="140" t="s">
        <v>135</v>
      </c>
      <c r="E128" s="140" t="s">
        <v>285</v>
      </c>
      <c r="F128" s="149" t="s">
        <v>183</v>
      </c>
      <c r="G128" s="220">
        <v>204</v>
      </c>
      <c r="H128" s="261"/>
    </row>
    <row r="129" spans="1:8" ht="1.5" hidden="1" customHeight="1" x14ac:dyDescent="0.2">
      <c r="A129" s="134" t="s">
        <v>265</v>
      </c>
      <c r="B129" s="158" t="s">
        <v>190</v>
      </c>
      <c r="C129" s="142" t="s">
        <v>266</v>
      </c>
      <c r="D129" s="142" t="s">
        <v>148</v>
      </c>
      <c r="E129" s="142" t="s">
        <v>217</v>
      </c>
      <c r="F129" s="142" t="s">
        <v>149</v>
      </c>
      <c r="G129" s="252">
        <f>G130</f>
        <v>0</v>
      </c>
    </row>
    <row r="130" spans="1:8" ht="28.5" hidden="1" customHeight="1" x14ac:dyDescent="0.2">
      <c r="A130" s="141" t="s">
        <v>268</v>
      </c>
      <c r="B130" s="158" t="s">
        <v>190</v>
      </c>
      <c r="C130" s="142" t="s">
        <v>266</v>
      </c>
      <c r="D130" s="142" t="s">
        <v>267</v>
      </c>
      <c r="E130" s="142" t="s">
        <v>217</v>
      </c>
      <c r="F130" s="142" t="s">
        <v>149</v>
      </c>
      <c r="G130" s="252">
        <f>G131</f>
        <v>0</v>
      </c>
    </row>
    <row r="131" spans="1:8" ht="23.25" hidden="1" customHeight="1" x14ac:dyDescent="0.2">
      <c r="A131" s="141" t="s">
        <v>140</v>
      </c>
      <c r="B131" s="158" t="s">
        <v>190</v>
      </c>
      <c r="C131" s="142" t="s">
        <v>266</v>
      </c>
      <c r="D131" s="142" t="s">
        <v>267</v>
      </c>
      <c r="E131" s="142" t="s">
        <v>269</v>
      </c>
      <c r="F131" s="142" t="s">
        <v>149</v>
      </c>
      <c r="G131" s="252">
        <f>G132</f>
        <v>0</v>
      </c>
    </row>
    <row r="132" spans="1:8" ht="22.5" hidden="1" customHeight="1" x14ac:dyDescent="0.2">
      <c r="A132" s="139" t="s">
        <v>264</v>
      </c>
      <c r="B132" s="160" t="s">
        <v>190</v>
      </c>
      <c r="C132" s="140" t="s">
        <v>266</v>
      </c>
      <c r="D132" s="140" t="s">
        <v>267</v>
      </c>
      <c r="E132" s="140" t="s">
        <v>270</v>
      </c>
      <c r="F132" s="140" t="s">
        <v>149</v>
      </c>
      <c r="G132" s="220">
        <f>G133</f>
        <v>0</v>
      </c>
    </row>
    <row r="133" spans="1:8" ht="32.25" hidden="1" customHeight="1" x14ac:dyDescent="0.2">
      <c r="A133" s="139" t="s">
        <v>271</v>
      </c>
      <c r="B133" s="160" t="s">
        <v>190</v>
      </c>
      <c r="C133" s="140" t="s">
        <v>266</v>
      </c>
      <c r="D133" s="140" t="s">
        <v>267</v>
      </c>
      <c r="E133" s="140" t="s">
        <v>263</v>
      </c>
      <c r="F133" s="140" t="s">
        <v>149</v>
      </c>
      <c r="G133" s="220">
        <f>G134</f>
        <v>0</v>
      </c>
    </row>
    <row r="134" spans="1:8" ht="23.25" hidden="1" customHeight="1" x14ac:dyDescent="0.2">
      <c r="A134" s="139" t="s">
        <v>182</v>
      </c>
      <c r="B134" s="160" t="s">
        <v>190</v>
      </c>
      <c r="C134" s="140" t="s">
        <v>266</v>
      </c>
      <c r="D134" s="140" t="s">
        <v>267</v>
      </c>
      <c r="E134" s="140" t="s">
        <v>263</v>
      </c>
      <c r="F134" s="140" t="s">
        <v>183</v>
      </c>
      <c r="G134" s="220">
        <v>0</v>
      </c>
      <c r="H134" s="261"/>
    </row>
    <row r="135" spans="1:8" ht="47.25" x14ac:dyDescent="0.2">
      <c r="A135" s="169" t="s">
        <v>114</v>
      </c>
      <c r="B135" s="173" t="s">
        <v>190</v>
      </c>
      <c r="C135" s="150" t="s">
        <v>113</v>
      </c>
      <c r="D135" s="150" t="s">
        <v>148</v>
      </c>
      <c r="E135" s="150" t="s">
        <v>217</v>
      </c>
      <c r="F135" s="150" t="s">
        <v>149</v>
      </c>
      <c r="G135" s="228">
        <f t="shared" ref="G135:G140" si="1">G136</f>
        <v>15.45</v>
      </c>
    </row>
    <row r="136" spans="1:8" ht="28.5" x14ac:dyDescent="0.2">
      <c r="A136" s="151" t="s">
        <v>115</v>
      </c>
      <c r="B136" s="161" t="s">
        <v>190</v>
      </c>
      <c r="C136" s="145" t="s">
        <v>113</v>
      </c>
      <c r="D136" s="145" t="s">
        <v>135</v>
      </c>
      <c r="E136" s="145" t="s">
        <v>217</v>
      </c>
      <c r="F136" s="145" t="s">
        <v>149</v>
      </c>
      <c r="G136" s="232">
        <f t="shared" si="1"/>
        <v>15.45</v>
      </c>
    </row>
    <row r="137" spans="1:8" ht="30" x14ac:dyDescent="0.2">
      <c r="A137" s="174" t="s">
        <v>50</v>
      </c>
      <c r="B137" s="177" t="s">
        <v>190</v>
      </c>
      <c r="C137" s="155" t="s">
        <v>113</v>
      </c>
      <c r="D137" s="155" t="s">
        <v>135</v>
      </c>
      <c r="E137" s="155" t="s">
        <v>218</v>
      </c>
      <c r="F137" s="155" t="s">
        <v>149</v>
      </c>
      <c r="G137" s="213">
        <f t="shared" si="1"/>
        <v>15.45</v>
      </c>
    </row>
    <row r="138" spans="1:8" ht="45" x14ac:dyDescent="0.2">
      <c r="A138" s="178" t="s">
        <v>13</v>
      </c>
      <c r="B138" s="180" t="s">
        <v>190</v>
      </c>
      <c r="C138" s="179" t="s">
        <v>113</v>
      </c>
      <c r="D138" s="179" t="s">
        <v>135</v>
      </c>
      <c r="E138" s="179" t="s">
        <v>219</v>
      </c>
      <c r="F138" s="179" t="s">
        <v>149</v>
      </c>
      <c r="G138" s="214">
        <f t="shared" si="1"/>
        <v>15.45</v>
      </c>
    </row>
    <row r="139" spans="1:8" ht="25.5" x14ac:dyDescent="0.2">
      <c r="A139" s="141" t="s">
        <v>15</v>
      </c>
      <c r="B139" s="158" t="s">
        <v>190</v>
      </c>
      <c r="C139" s="142" t="s">
        <v>113</v>
      </c>
      <c r="D139" s="142" t="s">
        <v>135</v>
      </c>
      <c r="E139" s="142" t="s">
        <v>220</v>
      </c>
      <c r="F139" s="142" t="s">
        <v>149</v>
      </c>
      <c r="G139" s="220">
        <f t="shared" si="1"/>
        <v>15.45</v>
      </c>
    </row>
    <row r="140" spans="1:8" s="185" customFormat="1" ht="13.5" customHeight="1" x14ac:dyDescent="0.2">
      <c r="A140" s="146" t="s">
        <v>18</v>
      </c>
      <c r="B140" s="184" t="s">
        <v>190</v>
      </c>
      <c r="C140" s="143" t="s">
        <v>113</v>
      </c>
      <c r="D140" s="143" t="s">
        <v>135</v>
      </c>
      <c r="E140" s="143" t="s">
        <v>236</v>
      </c>
      <c r="F140" s="143" t="s">
        <v>149</v>
      </c>
      <c r="G140" s="218">
        <f t="shared" si="1"/>
        <v>15.45</v>
      </c>
    </row>
    <row r="141" spans="1:8" ht="13.5" customHeight="1" x14ac:dyDescent="0.2">
      <c r="A141" s="197" t="s">
        <v>18</v>
      </c>
      <c r="B141" s="160" t="s">
        <v>190</v>
      </c>
      <c r="C141" s="140" t="s">
        <v>113</v>
      </c>
      <c r="D141" s="140" t="s">
        <v>135</v>
      </c>
      <c r="E141" s="140" t="s">
        <v>236</v>
      </c>
      <c r="F141" s="140" t="s">
        <v>188</v>
      </c>
      <c r="G141" s="220">
        <v>15.45</v>
      </c>
      <c r="H141" s="261"/>
    </row>
    <row r="142" spans="1:8" ht="78.75" x14ac:dyDescent="0.2">
      <c r="A142" s="134" t="s">
        <v>91</v>
      </c>
      <c r="B142" s="173" t="s">
        <v>190</v>
      </c>
      <c r="C142" s="150" t="s">
        <v>5</v>
      </c>
      <c r="D142" s="150" t="s">
        <v>148</v>
      </c>
      <c r="E142" s="150" t="s">
        <v>217</v>
      </c>
      <c r="F142" s="150" t="s">
        <v>149</v>
      </c>
      <c r="G142" s="233">
        <f>G143</f>
        <v>250.82</v>
      </c>
    </row>
    <row r="143" spans="1:8" ht="28.5" x14ac:dyDescent="0.2">
      <c r="A143" s="144" t="s">
        <v>92</v>
      </c>
      <c r="B143" s="161" t="s">
        <v>190</v>
      </c>
      <c r="C143" s="152" t="s">
        <v>5</v>
      </c>
      <c r="D143" s="152" t="s">
        <v>154</v>
      </c>
      <c r="E143" s="145" t="s">
        <v>217</v>
      </c>
      <c r="F143" s="152" t="s">
        <v>149</v>
      </c>
      <c r="G143" s="212">
        <f>G144</f>
        <v>250.82</v>
      </c>
    </row>
    <row r="144" spans="1:8" ht="30" x14ac:dyDescent="0.2">
      <c r="A144" s="174" t="s">
        <v>50</v>
      </c>
      <c r="B144" s="177" t="s">
        <v>190</v>
      </c>
      <c r="C144" s="176" t="s">
        <v>5</v>
      </c>
      <c r="D144" s="176" t="s">
        <v>154</v>
      </c>
      <c r="E144" s="155" t="s">
        <v>218</v>
      </c>
      <c r="F144" s="155" t="s">
        <v>149</v>
      </c>
      <c r="G144" s="213">
        <f>G145</f>
        <v>250.82</v>
      </c>
    </row>
    <row r="145" spans="1:12" ht="45" x14ac:dyDescent="0.2">
      <c r="A145" s="178" t="s">
        <v>13</v>
      </c>
      <c r="B145" s="180" t="s">
        <v>190</v>
      </c>
      <c r="C145" s="181" t="s">
        <v>5</v>
      </c>
      <c r="D145" s="181" t="s">
        <v>154</v>
      </c>
      <c r="E145" s="179" t="s">
        <v>219</v>
      </c>
      <c r="F145" s="181" t="s">
        <v>149</v>
      </c>
      <c r="G145" s="214">
        <f>G147</f>
        <v>250.82</v>
      </c>
    </row>
    <row r="146" spans="1:12" ht="25.5" x14ac:dyDescent="0.2">
      <c r="A146" s="141" t="s">
        <v>15</v>
      </c>
      <c r="B146" s="184" t="s">
        <v>190</v>
      </c>
      <c r="C146" s="147" t="s">
        <v>5</v>
      </c>
      <c r="D146" s="147" t="s">
        <v>154</v>
      </c>
      <c r="E146" s="142" t="s">
        <v>220</v>
      </c>
      <c r="F146" s="147" t="s">
        <v>149</v>
      </c>
      <c r="G146" s="215">
        <f>G147</f>
        <v>250.82</v>
      </c>
    </row>
    <row r="147" spans="1:12" s="168" customFormat="1" ht="13.5" x14ac:dyDescent="0.2">
      <c r="A147" s="138" t="s">
        <v>22</v>
      </c>
      <c r="B147" s="184" t="s">
        <v>190</v>
      </c>
      <c r="C147" s="148" t="s">
        <v>5</v>
      </c>
      <c r="D147" s="148" t="s">
        <v>154</v>
      </c>
      <c r="E147" s="143" t="s">
        <v>237</v>
      </c>
      <c r="F147" s="148" t="s">
        <v>149</v>
      </c>
      <c r="G147" s="218">
        <f>G148</f>
        <v>250.82</v>
      </c>
    </row>
    <row r="148" spans="1:12" ht="13.5" thickBot="1" x14ac:dyDescent="0.25">
      <c r="A148" s="198" t="s">
        <v>22</v>
      </c>
      <c r="B148" s="199" t="s">
        <v>190</v>
      </c>
      <c r="C148" s="200" t="s">
        <v>5</v>
      </c>
      <c r="D148" s="200" t="s">
        <v>154</v>
      </c>
      <c r="E148" s="201" t="s">
        <v>237</v>
      </c>
      <c r="F148" s="200" t="s">
        <v>189</v>
      </c>
      <c r="G148" s="234">
        <f>155.96+94.86</f>
        <v>250.82</v>
      </c>
      <c r="H148" s="261"/>
      <c r="J148" s="137"/>
      <c r="K148" s="137"/>
      <c r="L148" s="137"/>
    </row>
    <row r="149" spans="1:12" x14ac:dyDescent="0.2">
      <c r="A149" s="162"/>
      <c r="B149" s="163"/>
      <c r="C149" s="164"/>
      <c r="D149" s="164"/>
      <c r="E149" s="164"/>
      <c r="F149" s="164"/>
      <c r="G149" s="235"/>
    </row>
    <row r="150" spans="1:12" ht="14.25" x14ac:dyDescent="0.2">
      <c r="A150" s="124"/>
      <c r="B150" s="165"/>
      <c r="E150" s="335"/>
      <c r="F150" s="335"/>
    </row>
    <row r="151" spans="1:12" x14ac:dyDescent="0.2">
      <c r="B151" s="166"/>
    </row>
    <row r="152" spans="1:12" x14ac:dyDescent="0.2">
      <c r="B152" s="167"/>
    </row>
    <row r="153" spans="1:12" x14ac:dyDescent="0.2">
      <c r="B153" s="163"/>
    </row>
    <row r="154" spans="1:12" x14ac:dyDescent="0.2">
      <c r="B154" s="163"/>
    </row>
    <row r="155" spans="1:12" x14ac:dyDescent="0.2">
      <c r="B155" s="163"/>
    </row>
    <row r="156" spans="1:12" x14ac:dyDescent="0.2">
      <c r="B156" s="163"/>
    </row>
    <row r="157" spans="1:12" x14ac:dyDescent="0.2">
      <c r="B157" s="163"/>
    </row>
  </sheetData>
  <autoFilter ref="A1:G159"/>
  <mergeCells count="6">
    <mergeCell ref="E150:F150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3" fitToHeight="3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33"/>
  <sheetViews>
    <sheetView tabSelected="1"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336" t="s">
        <v>250</v>
      </c>
      <c r="C1" s="336"/>
      <c r="D1" s="1"/>
      <c r="E1" s="1"/>
      <c r="F1" s="1"/>
    </row>
    <row r="2" spans="1:13" ht="15.75" x14ac:dyDescent="0.25">
      <c r="B2" s="336" t="s">
        <v>216</v>
      </c>
      <c r="C2" s="336"/>
      <c r="D2" s="1"/>
      <c r="E2" s="1"/>
      <c r="F2" s="1"/>
    </row>
    <row r="3" spans="1:13" ht="40.5" customHeight="1" x14ac:dyDescent="0.2">
      <c r="B3" s="326" t="s">
        <v>357</v>
      </c>
      <c r="C3" s="326"/>
      <c r="D3" s="59"/>
      <c r="E3" s="59"/>
      <c r="F3" s="59"/>
      <c r="G3" s="59"/>
      <c r="H3" s="59"/>
      <c r="I3" s="59"/>
      <c r="J3" s="59"/>
      <c r="K3" s="59"/>
      <c r="L3" s="59"/>
      <c r="M3" s="51"/>
    </row>
    <row r="4" spans="1:13" ht="15.75" customHeight="1" x14ac:dyDescent="0.25">
      <c r="B4" s="336" t="s">
        <v>379</v>
      </c>
      <c r="C4" s="336"/>
      <c r="D4" s="1"/>
      <c r="E4" s="1"/>
      <c r="F4" s="1"/>
    </row>
    <row r="5" spans="1:13" ht="16.5" hidden="1" customHeight="1" x14ac:dyDescent="0.25">
      <c r="B5" s="2"/>
      <c r="C5" s="2"/>
      <c r="D5" s="1"/>
      <c r="E5" s="1"/>
      <c r="F5" s="1"/>
    </row>
    <row r="6" spans="1:13" ht="30.75" customHeight="1" x14ac:dyDescent="0.25">
      <c r="A6" s="340" t="s">
        <v>340</v>
      </c>
      <c r="B6" s="340"/>
      <c r="C6" s="340"/>
      <c r="D6" s="4"/>
      <c r="E6" s="4"/>
      <c r="F6" s="4"/>
    </row>
    <row r="7" spans="1:13" ht="30.75" customHeight="1" thickBot="1" x14ac:dyDescent="0.3">
      <c r="A7" s="3"/>
      <c r="B7" s="3"/>
      <c r="C7" s="3"/>
      <c r="D7" s="4"/>
      <c r="E7" s="4"/>
      <c r="F7" s="4"/>
    </row>
    <row r="8" spans="1:13" ht="18" customHeight="1" x14ac:dyDescent="0.2">
      <c r="A8" s="338" t="s">
        <v>124</v>
      </c>
      <c r="B8" s="341" t="s">
        <v>125</v>
      </c>
      <c r="C8" s="341" t="s">
        <v>126</v>
      </c>
      <c r="D8" s="337"/>
      <c r="E8" s="337"/>
      <c r="F8" s="337"/>
      <c r="G8" s="337"/>
      <c r="H8" s="6"/>
    </row>
    <row r="9" spans="1:13" ht="14.25" customHeight="1" thickBot="1" x14ac:dyDescent="0.25">
      <c r="A9" s="339"/>
      <c r="B9" s="342"/>
      <c r="C9" s="342"/>
      <c r="D9" s="5"/>
      <c r="E9" s="5"/>
      <c r="F9" s="5"/>
      <c r="G9" s="5"/>
      <c r="H9" s="6"/>
    </row>
    <row r="10" spans="1:13" x14ac:dyDescent="0.2">
      <c r="A10" s="7">
        <v>1</v>
      </c>
      <c r="B10" s="8">
        <v>3</v>
      </c>
      <c r="C10" s="9">
        <v>4</v>
      </c>
      <c r="D10" s="5"/>
      <c r="E10" s="5"/>
      <c r="F10" s="5"/>
      <c r="G10" s="5"/>
      <c r="H10" s="6"/>
    </row>
    <row r="11" spans="1:13" ht="24.75" customHeight="1" x14ac:dyDescent="0.2">
      <c r="A11" s="10" t="s">
        <v>25</v>
      </c>
      <c r="B11" s="11"/>
      <c r="C11" s="258">
        <f>C20+C15+C12</f>
        <v>2026.06</v>
      </c>
      <c r="D11" s="266"/>
      <c r="E11" s="97"/>
      <c r="F11" s="98"/>
      <c r="G11" s="97"/>
      <c r="H11" s="6"/>
    </row>
    <row r="12" spans="1:13" ht="24.75" customHeight="1" x14ac:dyDescent="0.2">
      <c r="A12" s="10" t="s">
        <v>63</v>
      </c>
      <c r="B12" s="14" t="s">
        <v>192</v>
      </c>
      <c r="C12" s="258">
        <f>C13</f>
        <v>608.20000000000005</v>
      </c>
      <c r="D12" s="96"/>
      <c r="E12" s="97"/>
      <c r="F12" s="98"/>
      <c r="G12" s="97"/>
      <c r="H12" s="6"/>
    </row>
    <row r="13" spans="1:13" s="303" customFormat="1" ht="39" customHeight="1" x14ac:dyDescent="0.2">
      <c r="A13" s="10" t="s">
        <v>344</v>
      </c>
      <c r="B13" s="14" t="s">
        <v>193</v>
      </c>
      <c r="C13" s="258">
        <f>C14</f>
        <v>608.20000000000005</v>
      </c>
      <c r="D13" s="315"/>
      <c r="E13" s="313"/>
      <c r="F13" s="313"/>
      <c r="G13" s="313"/>
      <c r="H13" s="302"/>
    </row>
    <row r="14" spans="1:13" s="303" customFormat="1" ht="42.75" customHeight="1" x14ac:dyDescent="0.2">
      <c r="A14" s="299" t="s">
        <v>345</v>
      </c>
      <c r="B14" s="115" t="s">
        <v>194</v>
      </c>
      <c r="C14" s="312">
        <v>608.20000000000005</v>
      </c>
      <c r="D14" s="315"/>
      <c r="E14" s="313"/>
      <c r="F14" s="313"/>
      <c r="G14" s="313"/>
      <c r="H14" s="302"/>
    </row>
    <row r="15" spans="1:13" ht="41.25" customHeight="1" x14ac:dyDescent="0.2">
      <c r="A15" s="101" t="s">
        <v>346</v>
      </c>
      <c r="B15" s="102" t="s">
        <v>195</v>
      </c>
      <c r="C15" s="260">
        <f>C16</f>
        <v>-367</v>
      </c>
      <c r="D15" s="96"/>
      <c r="E15" s="97"/>
      <c r="F15" s="98"/>
      <c r="G15" s="97"/>
      <c r="H15" s="6"/>
    </row>
    <row r="16" spans="1:13" ht="52.5" customHeight="1" x14ac:dyDescent="0.2">
      <c r="A16" s="10" t="s">
        <v>347</v>
      </c>
      <c r="B16" s="14" t="s">
        <v>196</v>
      </c>
      <c r="C16" s="258">
        <f>C17</f>
        <v>-367</v>
      </c>
      <c r="D16" s="12"/>
      <c r="E16" s="13"/>
      <c r="F16" s="13"/>
      <c r="G16" s="13"/>
      <c r="H16" s="6"/>
    </row>
    <row r="17" spans="1:8" ht="50.25" customHeight="1" x14ac:dyDescent="0.2">
      <c r="A17" s="99" t="s">
        <v>348</v>
      </c>
      <c r="B17" s="100" t="s">
        <v>197</v>
      </c>
      <c r="C17" s="255">
        <f>C18</f>
        <v>-367</v>
      </c>
      <c r="D17" s="12"/>
      <c r="E17" s="13"/>
      <c r="F17" s="13"/>
      <c r="G17" s="13"/>
      <c r="H17" s="6"/>
    </row>
    <row r="18" spans="1:8" ht="50.25" customHeight="1" x14ac:dyDescent="0.2">
      <c r="A18" s="299" t="s">
        <v>349</v>
      </c>
      <c r="B18" s="115" t="s">
        <v>198</v>
      </c>
      <c r="C18" s="257">
        <v>-367</v>
      </c>
      <c r="D18" s="12"/>
      <c r="E18" s="13"/>
      <c r="F18" s="13"/>
      <c r="G18" s="13"/>
      <c r="H18" s="6"/>
    </row>
    <row r="19" spans="1:8" s="307" customFormat="1" ht="24.75" customHeight="1" x14ac:dyDescent="0.2">
      <c r="A19" s="300" t="s">
        <v>350</v>
      </c>
      <c r="B19" s="304" t="s">
        <v>351</v>
      </c>
      <c r="C19" s="305">
        <f>C20</f>
        <v>1784.86</v>
      </c>
      <c r="D19" s="12"/>
      <c r="E19" s="13"/>
      <c r="F19" s="13"/>
      <c r="G19" s="13"/>
      <c r="H19" s="306"/>
    </row>
    <row r="20" spans="1:8" ht="27" customHeight="1" x14ac:dyDescent="0.2">
      <c r="A20" s="103" t="s">
        <v>8</v>
      </c>
      <c r="B20" s="104" t="s">
        <v>199</v>
      </c>
      <c r="C20" s="256">
        <f>C22+C27</f>
        <v>1784.86</v>
      </c>
      <c r="D20" s="13"/>
      <c r="E20" s="277"/>
      <c r="F20" s="277"/>
      <c r="G20" s="13"/>
      <c r="H20" s="6"/>
    </row>
    <row r="21" spans="1:8" s="303" customFormat="1" ht="27" customHeight="1" x14ac:dyDescent="0.2">
      <c r="A21" s="308" t="s">
        <v>352</v>
      </c>
      <c r="B21" s="309" t="s">
        <v>353</v>
      </c>
      <c r="C21" s="310">
        <f>C22</f>
        <v>-28369.74</v>
      </c>
      <c r="D21" s="301"/>
      <c r="E21" s="311"/>
      <c r="F21" s="311"/>
      <c r="G21" s="301"/>
      <c r="H21" s="302"/>
    </row>
    <row r="22" spans="1:8" s="303" customFormat="1" ht="18.75" customHeight="1" x14ac:dyDescent="0.2">
      <c r="A22" s="105" t="s">
        <v>127</v>
      </c>
      <c r="B22" s="100" t="s">
        <v>200</v>
      </c>
      <c r="C22" s="255">
        <f>C23</f>
        <v>-28369.74</v>
      </c>
      <c r="D22" s="298"/>
      <c r="E22" s="298"/>
      <c r="F22" s="298"/>
      <c r="G22" s="298"/>
      <c r="H22" s="302"/>
    </row>
    <row r="23" spans="1:8" ht="15" customHeight="1" x14ac:dyDescent="0.2">
      <c r="A23" s="18" t="s">
        <v>128</v>
      </c>
      <c r="B23" s="115" t="s">
        <v>201</v>
      </c>
      <c r="C23" s="254">
        <f>C24</f>
        <v>-28369.74</v>
      </c>
      <c r="D23" s="16"/>
      <c r="E23" s="16"/>
      <c r="F23" s="16"/>
      <c r="G23" s="16"/>
      <c r="H23" s="6"/>
    </row>
    <row r="24" spans="1:8" ht="25.5" x14ac:dyDescent="0.2">
      <c r="A24" s="15" t="s">
        <v>129</v>
      </c>
      <c r="B24" s="115" t="s">
        <v>202</v>
      </c>
      <c r="C24" s="254">
        <f>C25</f>
        <v>-28369.74</v>
      </c>
      <c r="D24" s="16"/>
      <c r="E24" s="16"/>
      <c r="F24" s="16"/>
      <c r="G24" s="16"/>
      <c r="H24" s="6"/>
    </row>
    <row r="25" spans="1:8" ht="25.5" x14ac:dyDescent="0.2">
      <c r="A25" s="15" t="s">
        <v>354</v>
      </c>
      <c r="B25" s="115" t="s">
        <v>203</v>
      </c>
      <c r="C25" s="254">
        <f>-('прил№1 '!C89+'прил №7'!C14)</f>
        <v>-28369.74</v>
      </c>
      <c r="D25" s="16"/>
      <c r="E25" s="16"/>
      <c r="F25" s="16"/>
      <c r="G25" s="16"/>
      <c r="H25" s="17"/>
    </row>
    <row r="26" spans="1:8" s="303" customFormat="1" x14ac:dyDescent="0.2">
      <c r="A26" s="299" t="s">
        <v>355</v>
      </c>
      <c r="B26" s="115" t="s">
        <v>353</v>
      </c>
      <c r="C26" s="312">
        <f>C27</f>
        <v>30154.6</v>
      </c>
      <c r="D26" s="314"/>
      <c r="E26" s="314"/>
      <c r="F26" s="314"/>
      <c r="G26" s="314"/>
      <c r="H26" s="302"/>
    </row>
    <row r="27" spans="1:8" ht="18" customHeight="1" x14ac:dyDescent="0.2">
      <c r="A27" s="105" t="s">
        <v>130</v>
      </c>
      <c r="B27" s="100" t="s">
        <v>204</v>
      </c>
      <c r="C27" s="255">
        <f>C28</f>
        <v>30154.6</v>
      </c>
      <c r="D27" s="13"/>
      <c r="E27" s="13"/>
      <c r="F27" s="13"/>
      <c r="G27" s="13"/>
      <c r="H27" s="6"/>
    </row>
    <row r="28" spans="1:8" ht="15.75" customHeight="1" x14ac:dyDescent="0.2">
      <c r="A28" s="18" t="s">
        <v>131</v>
      </c>
      <c r="B28" s="115" t="s">
        <v>205</v>
      </c>
      <c r="C28" s="254">
        <f>C29</f>
        <v>30154.6</v>
      </c>
      <c r="D28" s="19"/>
      <c r="E28" s="19"/>
      <c r="F28" s="19"/>
      <c r="G28" s="19"/>
      <c r="H28" s="6"/>
    </row>
    <row r="29" spans="1:8" ht="27" customHeight="1" x14ac:dyDescent="0.2">
      <c r="A29" s="15" t="s">
        <v>132</v>
      </c>
      <c r="B29" s="115" t="s">
        <v>206</v>
      </c>
      <c r="C29" s="254">
        <f>C30</f>
        <v>30154.6</v>
      </c>
      <c r="D29" s="19"/>
      <c r="E29" s="19"/>
      <c r="F29" s="19"/>
      <c r="G29" s="19"/>
      <c r="H29" s="6"/>
    </row>
    <row r="30" spans="1:8" ht="30" customHeight="1" thickBot="1" x14ac:dyDescent="0.25">
      <c r="A30" s="20" t="s">
        <v>356</v>
      </c>
      <c r="B30" s="116" t="s">
        <v>207</v>
      </c>
      <c r="C30" s="259">
        <f>'Прил №5'!G12-C18</f>
        <v>30154.6</v>
      </c>
      <c r="D30" s="16"/>
      <c r="E30" s="16"/>
      <c r="F30" s="16"/>
      <c r="G30" s="16"/>
      <c r="H30" s="6"/>
    </row>
    <row r="31" spans="1:8" ht="24" customHeight="1" x14ac:dyDescent="0.2">
      <c r="A31" s="21"/>
      <c r="B31" s="22"/>
      <c r="C31" s="19"/>
      <c r="D31" s="16"/>
      <c r="E31" s="16"/>
      <c r="F31" s="16"/>
      <c r="G31" s="16"/>
      <c r="H31" s="6"/>
    </row>
    <row r="32" spans="1:8" ht="24" customHeight="1" x14ac:dyDescent="0.2">
      <c r="A32" s="21"/>
      <c r="B32" s="22"/>
      <c r="C32" s="19"/>
      <c r="D32" s="16"/>
      <c r="E32" s="16"/>
      <c r="F32" s="16"/>
      <c r="G32" s="16"/>
      <c r="H32" s="6"/>
    </row>
    <row r="33" spans="1:5" ht="24" customHeight="1" x14ac:dyDescent="0.2">
      <c r="A33" s="59"/>
      <c r="B33" s="324"/>
      <c r="C33" s="324"/>
      <c r="D33" s="5"/>
      <c r="E33" s="5"/>
    </row>
  </sheetData>
  <mergeCells count="10">
    <mergeCell ref="A8:A9"/>
    <mergeCell ref="A6:C6"/>
    <mergeCell ref="B33:C33"/>
    <mergeCell ref="B8:B9"/>
    <mergeCell ref="C8:C9"/>
    <mergeCell ref="B1:C1"/>
    <mergeCell ref="B2:C2"/>
    <mergeCell ref="B3:C3"/>
    <mergeCell ref="B4:C4"/>
    <mergeCell ref="D8:G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прил№1 </vt:lpstr>
      <vt:lpstr>прил№2</vt:lpstr>
      <vt:lpstr>Прил №3</vt:lpstr>
      <vt:lpstr>Прил №5</vt:lpstr>
      <vt:lpstr>прил №7</vt:lpstr>
      <vt:lpstr>'Прил №3'!Заголовки_для_печати</vt:lpstr>
      <vt:lpstr>'Прил №5'!Заголовки_для_печати</vt:lpstr>
      <vt:lpstr>'Прил №3'!Область_печати</vt:lpstr>
      <vt:lpstr>'прил№1 '!Область_печати</vt:lpstr>
      <vt:lpstr>прил№2!Область_печати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2023-01-30T04:35:24Z</cp:lastPrinted>
  <dcterms:created xsi:type="dcterms:W3CDTF">2007-03-15T07:53:30Z</dcterms:created>
  <dcterms:modified xsi:type="dcterms:W3CDTF">2023-03-03T08:50:04Z</dcterms:modified>
</cp:coreProperties>
</file>