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Дума 14.11.2023\проект бюджета на 2024-2026гг\"/>
    </mc:Choice>
  </mc:AlternateContent>
  <bookViews>
    <workbookView xWindow="0" yWindow="0" windowWidth="28800" windowHeight="12300"/>
  </bookViews>
  <sheets>
    <sheet name="прил№1 " sheetId="20" r:id="rId1"/>
    <sheet name="прил№2" sheetId="37" r:id="rId2"/>
    <sheet name="Прил №3" sheetId="34" r:id="rId3"/>
    <sheet name="Прил №4" sheetId="38" r:id="rId4"/>
    <sheet name="Прил №5" sheetId="49" r:id="rId5"/>
    <sheet name="Прил №6 " sheetId="50" r:id="rId6"/>
    <sheet name="прил №7" sheetId="13" r:id="rId7"/>
    <sheet name="прил №8" sheetId="40" r:id="rId8"/>
    <sheet name="прил№9" sheetId="27" r:id="rId9"/>
    <sheet name="прил№10" sheetId="41" r:id="rId10"/>
    <sheet name="Прил №11" sheetId="52" r:id="rId11"/>
  </sheets>
  <definedNames>
    <definedName name="_xlnm._FilterDatabase" localSheetId="2" hidden="1">'Прил №3'!$A$1:$E$46</definedName>
    <definedName name="_xlnm._FilterDatabase" localSheetId="3" hidden="1">'Прил №4'!$A$1:$F$44</definedName>
    <definedName name="_xlnm._FilterDatabase" localSheetId="4" hidden="1">'Прил №5'!$A$1:$G$202</definedName>
    <definedName name="_xlnm._FilterDatabase" localSheetId="5" hidden="1">'Прил №6 '!$A$1:$G$171</definedName>
    <definedName name="_xlnm._FilterDatabase" localSheetId="9" hidden="1">прил№10!$A$14:$H$14</definedName>
    <definedName name="_xlnm._FilterDatabase" localSheetId="8" hidden="1">прил№9!$A$14:$H$14</definedName>
    <definedName name="Z_0AF9E072_5E37_455B_ADE4_7E2B7FA8BB13_.wvu.FilterData" localSheetId="9" hidden="1">прил№10!$A$13:$H$15</definedName>
    <definedName name="Z_0AF9E072_5E37_455B_ADE4_7E2B7FA8BB13_.wvu.FilterData" localSheetId="8" hidden="1">прил№9!$A$13:$H$15</definedName>
    <definedName name="Z_10C76100_F69A_45E1_BB9B_3F5F42E0FF3C_.wvu.FilterData" localSheetId="9" hidden="1">прил№10!$A$13:$H$13</definedName>
    <definedName name="Z_10C76100_F69A_45E1_BB9B_3F5F42E0FF3C_.wvu.FilterData" localSheetId="8" hidden="1">прил№9!$A$13:$H$13</definedName>
    <definedName name="Z_13503C3E_FF26_4B7F_8576_E093489E8D2F_.wvu.FilterData" localSheetId="9" hidden="1">прил№10!$A$13:$H$15</definedName>
    <definedName name="Z_13503C3E_FF26_4B7F_8576_E093489E8D2F_.wvu.FilterData" localSheetId="8" hidden="1">прил№9!$A$13:$H$15</definedName>
    <definedName name="Z_14D996EE_C5D8_4465_B82E_DDD49E2537A7_.wvu.FilterData" localSheetId="9" hidden="1">прил№10!$A$13:$H$15</definedName>
    <definedName name="Z_14D996EE_C5D8_4465_B82E_DDD49E2537A7_.wvu.FilterData" localSheetId="8" hidden="1">прил№9!$A$13:$H$15</definedName>
    <definedName name="Z_1842682A_39C6_4D01_A9A0_8BAF96569867_.wvu.FilterData" localSheetId="9" hidden="1">прил№10!$A$13:$H$13</definedName>
    <definedName name="Z_1842682A_39C6_4D01_A9A0_8BAF96569867_.wvu.FilterData" localSheetId="8" hidden="1">прил№9!$A$13:$H$13</definedName>
    <definedName name="Z_1ED6DF52_98C7_4039_A56A_A899D622016B_.wvu.FilterData" localSheetId="9" hidden="1">прил№10!$A$13:$H$15</definedName>
    <definedName name="Z_1ED6DF52_98C7_4039_A56A_A899D622016B_.wvu.FilterData" localSheetId="8" hidden="1">прил№9!$A$13:$H$15</definedName>
    <definedName name="Z_2E93115A_02B2_4A42_9927_E7165189870F_.wvu.FilterData" localSheetId="9" hidden="1">прил№10!$A$13:$H$15</definedName>
    <definedName name="Z_2E93115A_02B2_4A42_9927_E7165189870F_.wvu.FilterData" localSheetId="8" hidden="1">прил№9!$A$13:$H$15</definedName>
    <definedName name="Z_3B7DD4C6_1E38_4475_ACE8_FC83A7116991_.wvu.FilterData" localSheetId="9" hidden="1">прил№10!$A$13:$H$13</definedName>
    <definedName name="Z_3B7DD4C6_1E38_4475_ACE8_FC83A7116991_.wvu.FilterData" localSheetId="8" hidden="1">прил№9!$A$13:$H$13</definedName>
    <definedName name="Z_3F52A406_3223_4E69_8147_AD48E487E997_.wvu.FilterData" localSheetId="9" hidden="1">прил№10!$A$13:$H$15</definedName>
    <definedName name="Z_3F52A406_3223_4E69_8147_AD48E487E997_.wvu.FilterData" localSheetId="8" hidden="1">прил№9!$A$13:$H$15</definedName>
    <definedName name="Z_552C7276_7A75_42AA_A600_4E25DDD3C5D3_.wvu.FilterData" localSheetId="9" hidden="1">прил№10!$A$13:$H$15</definedName>
    <definedName name="Z_552C7276_7A75_42AA_A600_4E25DDD3C5D3_.wvu.FilterData" localSheetId="8" hidden="1">прил№9!$A$13:$H$15</definedName>
    <definedName name="Z_552C7276_7A75_42AA_A600_4E25DDD3C5D3_.wvu.PrintTitles" localSheetId="9" hidden="1">прил№10!$12:$13</definedName>
    <definedName name="Z_552C7276_7A75_42AA_A600_4E25DDD3C5D3_.wvu.PrintTitles" localSheetId="8" hidden="1">прил№9!$12:$13</definedName>
    <definedName name="Z_56CAC61F_E7BA_4492_BB99_265FCA1A7787_.wvu.FilterData" localSheetId="9" hidden="1">прил№10!$A$16:$H$16</definedName>
    <definedName name="Z_56CAC61F_E7BA_4492_BB99_265FCA1A7787_.wvu.FilterData" localSheetId="8" hidden="1">прил№9!$A$18:$H$18</definedName>
    <definedName name="Z_57CE9075_954C_4A4A_B0A5_E2E068BFD7C2_.wvu.FilterData" localSheetId="9" hidden="1">прил№10!$A$16:$H$16</definedName>
    <definedName name="Z_57CE9075_954C_4A4A_B0A5_E2E068BFD7C2_.wvu.FilterData" localSheetId="8" hidden="1">прил№9!$A$18:$H$18</definedName>
    <definedName name="Z_598BD13F_ED6F_4470_B667_F7736F14B9C9_.wvu.FilterData" localSheetId="9" hidden="1">прил№10!$A$13:$H$15</definedName>
    <definedName name="Z_598BD13F_ED6F_4470_B667_F7736F14B9C9_.wvu.FilterData" localSheetId="8" hidden="1">прил№9!$A$13:$H$15</definedName>
    <definedName name="Z_5E6445F1_697A_4DB8_A3BE_C1C96894DDB6_.wvu.FilterData" localSheetId="9" hidden="1">прил№10!$A$13:$H$13</definedName>
    <definedName name="Z_5E6445F1_697A_4DB8_A3BE_C1C96894DDB6_.wvu.FilterData" localSheetId="8" hidden="1">прил№9!$A$13:$H$13</definedName>
    <definedName name="Z_5FFD524E_58BE_4DAB_A4BC_5DD76AAAF9C9_.wvu.FilterData" localSheetId="9" hidden="1">прил№10!$A$13:$H$15</definedName>
    <definedName name="Z_5FFD524E_58BE_4DAB_A4BC_5DD76AAAF9C9_.wvu.FilterData" localSheetId="8" hidden="1">прил№9!$A$13:$H$15</definedName>
    <definedName name="Z_60505043_9291_4FD4_9642_AD58DA1B1609_.wvu.FilterData" localSheetId="9" hidden="1">прил№10!$A$16:$H$16</definedName>
    <definedName name="Z_60505043_9291_4FD4_9642_AD58DA1B1609_.wvu.FilterData" localSheetId="8" hidden="1">прил№9!$A$18:$H$18</definedName>
    <definedName name="Z_60505043_9291_4FD4_9642_AD58DA1B1609_.wvu.PrintTitles" localSheetId="9" hidden="1">прил№10!$12:$13</definedName>
    <definedName name="Z_60505043_9291_4FD4_9642_AD58DA1B1609_.wvu.PrintTitles" localSheetId="8" hidden="1">прил№9!$12:$13</definedName>
    <definedName name="Z_6BD02F29_2EBB_462A_A6BE_84BE8EA7D74E_.wvu.FilterData" localSheetId="9" hidden="1">прил№10!$A$13:$H$13</definedName>
    <definedName name="Z_6BD02F29_2EBB_462A_A6BE_84BE8EA7D74E_.wvu.FilterData" localSheetId="8" hidden="1">прил№9!$A$13:$H$13</definedName>
    <definedName name="Z_79F5CC03_4ED6_45BD_AC62_86FC29D2D3F9_.wvu.FilterData" localSheetId="9" hidden="1">прил№10!#REF!</definedName>
    <definedName name="Z_79F5CC03_4ED6_45BD_AC62_86FC29D2D3F9_.wvu.FilterData" localSheetId="8" hidden="1">прил№9!#REF!</definedName>
    <definedName name="Z_8271D38C_82A4_4B85_900B_9CE96CAB265F_.wvu.FilterData" localSheetId="9" hidden="1">прил№10!$A$13:$H$13</definedName>
    <definedName name="Z_8271D38C_82A4_4B85_900B_9CE96CAB265F_.wvu.FilterData" localSheetId="8" hidden="1">прил№9!$A$13:$H$13</definedName>
    <definedName name="Z_8D0C3FC7_0F4C_436A_A066_0D20BF5CD0A3_.wvu.FilterData" localSheetId="9" hidden="1">прил№10!$A$16:$H$16</definedName>
    <definedName name="Z_8D0C3FC7_0F4C_436A_A066_0D20BF5CD0A3_.wvu.FilterData" localSheetId="8" hidden="1">прил№9!$A$18:$H$18</definedName>
    <definedName name="Z_94C02FD1_6A0D_49EC_ABFF_4F9734E3238E_.wvu.FilterData" localSheetId="9" hidden="1">прил№10!$A$13:$H$15</definedName>
    <definedName name="Z_94C02FD1_6A0D_49EC_ABFF_4F9734E3238E_.wvu.FilterData" localSheetId="8" hidden="1">прил№9!$A$13:$H$15</definedName>
    <definedName name="Z_95AD286B_2F21_465E_8A25_94B32371CF9C_.wvu.FilterData" localSheetId="9" hidden="1">прил№10!$A$16:$H$16</definedName>
    <definedName name="Z_95AD286B_2F21_465E_8A25_94B32371CF9C_.wvu.FilterData" localSheetId="8" hidden="1">прил№9!$A$18:$H$18</definedName>
    <definedName name="Z_986F7D1B_4A44_45FB_AE9B_439050E130DC_.wvu.FilterData" localSheetId="9" hidden="1">прил№10!$A$13:$H$15</definedName>
    <definedName name="Z_986F7D1B_4A44_45FB_AE9B_439050E130DC_.wvu.FilterData" localSheetId="8" hidden="1">прил№9!$A$13:$H$15</definedName>
    <definedName name="Z_98933D60_0098_4D8F_BF99_532ACEF6A34F_.wvu.FilterData" localSheetId="9" hidden="1">прил№10!$A$13:$H$15</definedName>
    <definedName name="Z_98933D60_0098_4D8F_BF99_532ACEF6A34F_.wvu.FilterData" localSheetId="8" hidden="1">прил№9!$A$13:$H$15</definedName>
    <definedName name="Z_A90A86B7_E891_440D_9290_168E7A77C659_.wvu.FilterData" localSheetId="9" hidden="1">прил№10!$A$13:$H$15</definedName>
    <definedName name="Z_A90A86B7_E891_440D_9290_168E7A77C659_.wvu.FilterData" localSheetId="8" hidden="1">прил№9!$A$13:$H$15</definedName>
    <definedName name="Z_AC550CC6_F35E_419D_AD94_FECE2E7706AE_.wvu.FilterData" localSheetId="9" hidden="1">прил№10!$A$13:$H$15</definedName>
    <definedName name="Z_AC550CC6_F35E_419D_AD94_FECE2E7706AE_.wvu.FilterData" localSheetId="8" hidden="1">прил№9!$A$13:$H$15</definedName>
    <definedName name="Z_B664172E_F727_42F7_A69F_E7B14CB3B608_.wvu.FilterData" localSheetId="9" hidden="1">прил№10!$A$13:$H$15</definedName>
    <definedName name="Z_B664172E_F727_42F7_A69F_E7B14CB3B608_.wvu.FilterData" localSheetId="8" hidden="1">прил№9!$A$13:$H$15</definedName>
    <definedName name="Z_B664172E_F727_42F7_A69F_E7B14CB3B608_.wvu.PrintArea" localSheetId="9" hidden="1">прил№10!$A$1:$H$16</definedName>
    <definedName name="Z_B664172E_F727_42F7_A69F_E7B14CB3B608_.wvu.PrintArea" localSheetId="8" hidden="1">прил№9!$A$1:$H$18</definedName>
    <definedName name="Z_BF3A8324_0550_4B65_93E8_902D97EC56FB_.wvu.FilterData" localSheetId="9" hidden="1">прил№10!$A$13:$H$15</definedName>
    <definedName name="Z_BF3A8324_0550_4B65_93E8_902D97EC56FB_.wvu.FilterData" localSheetId="8" hidden="1">прил№9!$A$13:$H$15</definedName>
    <definedName name="Z_C065B6C8_AD5B_4AC2_8B2E_FCBDCB83FF63_.wvu.FilterData" localSheetId="9" hidden="1">прил№10!$A$13:$H$13</definedName>
    <definedName name="Z_C065B6C8_AD5B_4AC2_8B2E_FCBDCB83FF63_.wvu.FilterData" localSheetId="8" hidden="1">прил№9!$A$13:$H$13</definedName>
    <definedName name="Z_CC554584_EB96_459C_9504_805FB93B810D_.wvu.FilterData" localSheetId="9" hidden="1">прил№10!$A$16:$H$16</definedName>
    <definedName name="Z_CC554584_EB96_459C_9504_805FB93B810D_.wvu.FilterData" localSheetId="8" hidden="1">прил№9!$A$18:$H$18</definedName>
    <definedName name="Z_CEAB1667_BBFB_4E91_A55A_5B4826E7A72C_.wvu.FilterData" localSheetId="9" hidden="1">прил№10!$A$13:$H$15</definedName>
    <definedName name="Z_CEAB1667_BBFB_4E91_A55A_5B4826E7A72C_.wvu.FilterData" localSheetId="8" hidden="1">прил№9!$A$13:$H$15</definedName>
    <definedName name="Z_DB2B99CF_36EC_4FF5_BC8E_3DAF78498440_.wvu.FilterData" localSheetId="9" hidden="1">прил№10!$A$13:$H$15</definedName>
    <definedName name="Z_DB2B99CF_36EC_4FF5_BC8E_3DAF78498440_.wvu.FilterData" localSheetId="8" hidden="1">прил№9!$A$13:$H$15</definedName>
    <definedName name="Z_DB2B99CF_36EC_4FF5_BC8E_3DAF78498440_.wvu.PrintTitles" localSheetId="9" hidden="1">прил№10!$12:$13</definedName>
    <definedName name="Z_DB2B99CF_36EC_4FF5_BC8E_3DAF78498440_.wvu.PrintTitles" localSheetId="8" hidden="1">прил№9!$12:$13</definedName>
    <definedName name="Z_DCE00729_3A57_4482_822C_127B3F21084A_.wvu.FilterData" localSheetId="9" hidden="1">прил№10!$A$16:$H$16</definedName>
    <definedName name="Z_DCE00729_3A57_4482_822C_127B3F21084A_.wvu.FilterData" localSheetId="8" hidden="1">прил№9!$A$18:$H$18</definedName>
    <definedName name="Z_E5AA2824_2F40_4407_B984_20D05BEEDC74_.wvu.FilterData" localSheetId="9" hidden="1">прил№10!$A$13:$H$13</definedName>
    <definedName name="Z_E5AA2824_2F40_4407_B984_20D05BEEDC74_.wvu.FilterData" localSheetId="8" hidden="1">прил№9!$A$13:$H$13</definedName>
    <definedName name="Z_EA9D7741_DDB8_4511_BB45_5BB0F96F3A15_.wvu.FilterData" localSheetId="9" hidden="1">прил№10!$A$13:$H$15</definedName>
    <definedName name="Z_EA9D7741_DDB8_4511_BB45_5BB0F96F3A15_.wvu.FilterData" localSheetId="8" hidden="1">прил№9!$A$13:$H$15</definedName>
    <definedName name="Z_EA9D7741_DDB8_4511_BB45_5BB0F96F3A15_.wvu.PrintTitles" localSheetId="9" hidden="1">прил№10!$12:$13</definedName>
    <definedName name="Z_EA9D7741_DDB8_4511_BB45_5BB0F96F3A15_.wvu.PrintTitles" localSheetId="8" hidden="1">прил№9!$12:$13</definedName>
    <definedName name="Z_EB531BDF_264C_435D_804D_25A48223FBFA_.wvu.FilterData" localSheetId="9" hidden="1">прил№10!$A$16:$H$16</definedName>
    <definedName name="Z_EB531BDF_264C_435D_804D_25A48223FBFA_.wvu.FilterData" localSheetId="8" hidden="1">прил№9!$A$18:$H$18</definedName>
    <definedName name="Z_EC572F95_2B6C_4419_AEAD_69918225F196_.wvu.FilterData" localSheetId="9" hidden="1">прил№10!$A$13:$H$15</definedName>
    <definedName name="Z_EC572F95_2B6C_4419_AEAD_69918225F196_.wvu.FilterData" localSheetId="8" hidden="1">прил№9!$A$13:$H$15</definedName>
    <definedName name="Z_F61D3B3E_2A5F_4172_8B3F_B87C58B42B07_.wvu.FilterData" localSheetId="9" hidden="1">прил№10!$A$13:$H$15</definedName>
    <definedName name="Z_F61D3B3E_2A5F_4172_8B3F_B87C58B42B07_.wvu.FilterData" localSheetId="8" hidden="1">прил№9!$A$13:$H$15</definedName>
    <definedName name="Z_F61D3B3E_2A5F_4172_8B3F_B87C58B42B07_.wvu.PrintArea" localSheetId="9" hidden="1">прил№10!$A$1:$H$16</definedName>
    <definedName name="Z_F61D3B3E_2A5F_4172_8B3F_B87C58B42B07_.wvu.PrintArea" localSheetId="8" hidden="1">прил№9!$A$1:$H$18</definedName>
    <definedName name="Z_FD2E63FA_464E_4875_917E_C386E0842609_.wvu.FilterData" localSheetId="9" hidden="1">прил№10!$A$13:$H$13</definedName>
    <definedName name="Z_FD2E63FA_464E_4875_917E_C386E0842609_.wvu.FilterData" localSheetId="8" hidden="1">прил№9!$A$13:$H$13</definedName>
    <definedName name="_xlnm.Print_Titles" localSheetId="2">'Прил №3'!$11:$11</definedName>
    <definedName name="_xlnm.Print_Titles" localSheetId="3">'Прил №4'!$11:$11</definedName>
    <definedName name="_xlnm.Print_Titles" localSheetId="4">'Прил №5'!$11:$11</definedName>
    <definedName name="_xlnm.Print_Titles" localSheetId="5">'Прил №6 '!$11:$11</definedName>
    <definedName name="_xlnm.Print_Titles" localSheetId="9">прил№10!$12:$13</definedName>
    <definedName name="_xlnm.Print_Titles" localSheetId="8">прил№9!$12:$13</definedName>
    <definedName name="_xlnm.Print_Area" localSheetId="2">'Прил №3'!$A$1:$E$38</definedName>
    <definedName name="_xlnm.Print_Area" localSheetId="3">'Прил №4'!$A$1:$F$36</definedName>
    <definedName name="_xlnm.Print_Area" localSheetId="5">'Прил №6 '!$A$1:$H$160</definedName>
    <definedName name="_xlnm.Print_Area" localSheetId="0">'прил№1 '!$A$1:$C$95</definedName>
    <definedName name="_xlnm.Print_Area" localSheetId="1">прил№2!$A$1:$D$95</definedName>
  </definedNames>
  <calcPr calcId="162913" fullPrecision="0"/>
</workbook>
</file>

<file path=xl/calcChain.xml><?xml version="1.0" encoding="utf-8"?>
<calcChain xmlns="http://schemas.openxmlformats.org/spreadsheetml/2006/main">
  <c r="I16" i="41" l="1"/>
  <c r="H16" i="41"/>
  <c r="H18" i="27"/>
  <c r="H35" i="50"/>
  <c r="H36" i="50"/>
  <c r="H124" i="50" l="1"/>
  <c r="H123" i="50"/>
  <c r="H105" i="50"/>
  <c r="H92" i="50"/>
  <c r="G14" i="50"/>
  <c r="H37" i="50"/>
  <c r="H34" i="50"/>
  <c r="H33" i="50"/>
  <c r="H32" i="50"/>
  <c r="G31" i="50"/>
  <c r="G35" i="50"/>
  <c r="G105" i="50"/>
  <c r="H132" i="50"/>
  <c r="G132" i="50"/>
  <c r="H158" i="50"/>
  <c r="H159" i="50"/>
  <c r="G158" i="50"/>
  <c r="G159" i="50"/>
  <c r="H150" i="50"/>
  <c r="H151" i="50"/>
  <c r="G151" i="50"/>
  <c r="G150" i="50" s="1"/>
  <c r="H139" i="50"/>
  <c r="H138" i="50"/>
  <c r="G138" i="50"/>
  <c r="G139" i="50"/>
  <c r="H133" i="50"/>
  <c r="G133" i="50"/>
  <c r="H134" i="50"/>
  <c r="G134" i="50"/>
  <c r="H118" i="50"/>
  <c r="G118" i="50"/>
  <c r="H119" i="50"/>
  <c r="G119" i="50"/>
  <c r="H121" i="50"/>
  <c r="G121" i="50"/>
  <c r="H120" i="50"/>
  <c r="G120" i="50"/>
  <c r="H111" i="50"/>
  <c r="G111" i="50"/>
  <c r="G113" i="50"/>
  <c r="G112" i="50" s="1"/>
  <c r="H114" i="50"/>
  <c r="H113" i="50" s="1"/>
  <c r="H112" i="50" s="1"/>
  <c r="G114" i="50"/>
  <c r="H84" i="50"/>
  <c r="H83" i="50" s="1"/>
  <c r="H82" i="50" s="1"/>
  <c r="H81" i="50" s="1"/>
  <c r="G84" i="50"/>
  <c r="G83" i="50" s="1"/>
  <c r="G82" i="50" s="1"/>
  <c r="G81" i="50" s="1"/>
  <c r="G68" i="50"/>
  <c r="H70" i="50"/>
  <c r="H69" i="50" s="1"/>
  <c r="H68" i="50" s="1"/>
  <c r="G70" i="50"/>
  <c r="G69" i="50"/>
  <c r="H61" i="50"/>
  <c r="H60" i="50" s="1"/>
  <c r="G60" i="50"/>
  <c r="G61" i="50"/>
  <c r="G50" i="50"/>
  <c r="G49" i="50" s="1"/>
  <c r="H51" i="50"/>
  <c r="H50" i="50" s="1"/>
  <c r="H49" i="50" s="1"/>
  <c r="G51" i="50"/>
  <c r="H42" i="50"/>
  <c r="H41" i="50" s="1"/>
  <c r="G42" i="50"/>
  <c r="G41" i="50" s="1"/>
  <c r="G37" i="50"/>
  <c r="G36" i="50"/>
  <c r="H21" i="50"/>
  <c r="H20" i="50" s="1"/>
  <c r="G21" i="50"/>
  <c r="G20" i="50"/>
  <c r="G83" i="49"/>
  <c r="G72" i="49"/>
  <c r="G73" i="49"/>
  <c r="G74" i="49"/>
  <c r="G75" i="49"/>
  <c r="G65" i="49"/>
  <c r="G66" i="49"/>
  <c r="G53" i="49"/>
  <c r="G54" i="49"/>
  <c r="G47" i="49"/>
  <c r="G46" i="49"/>
  <c r="G42" i="49"/>
  <c r="G43" i="49"/>
  <c r="G37" i="49" l="1"/>
  <c r="G36" i="49" s="1"/>
  <c r="G35" i="49" s="1"/>
  <c r="G17" i="49"/>
  <c r="G19" i="49"/>
  <c r="G20" i="49"/>
  <c r="E32" i="34" l="1"/>
  <c r="E26" i="34"/>
  <c r="G98" i="49"/>
  <c r="G157" i="49"/>
  <c r="G167" i="49"/>
  <c r="G168" i="49"/>
  <c r="G190" i="49"/>
  <c r="G182" i="49"/>
  <c r="G181" i="49" s="1"/>
  <c r="G164" i="49"/>
  <c r="G163" i="49"/>
  <c r="G159" i="49"/>
  <c r="G158" i="49" s="1"/>
  <c r="G146" i="49"/>
  <c r="G145" i="49" s="1"/>
  <c r="G140" i="49"/>
  <c r="G139" i="49" s="1"/>
  <c r="G135" i="49"/>
  <c r="G134" i="49" s="1"/>
  <c r="G133" i="49" s="1"/>
  <c r="G128" i="49"/>
  <c r="G127" i="49" s="1"/>
  <c r="G124" i="49"/>
  <c r="G123" i="49" s="1"/>
  <c r="G122" i="49" s="1"/>
  <c r="G118" i="49"/>
  <c r="G117" i="49"/>
  <c r="G108" i="49"/>
  <c r="G107" i="49" s="1"/>
  <c r="G103" i="49"/>
  <c r="G102" i="49" s="1"/>
  <c r="G96" i="49"/>
  <c r="G95" i="49" s="1"/>
  <c r="G85" i="49"/>
  <c r="G84" i="49" s="1"/>
  <c r="G93" i="49"/>
  <c r="G92" i="49" s="1"/>
  <c r="G89" i="49"/>
  <c r="G88" i="49" s="1"/>
  <c r="G87" i="49" l="1"/>
  <c r="B10" i="52"/>
  <c r="C13" i="40" l="1"/>
  <c r="D13" i="40"/>
  <c r="E14" i="52" l="1"/>
  <c r="E12" i="52"/>
  <c r="H12" i="52" s="1"/>
  <c r="J10" i="52"/>
  <c r="I10" i="52"/>
  <c r="G10" i="52"/>
  <c r="F10" i="52"/>
  <c r="D10" i="52"/>
  <c r="C10" i="52"/>
  <c r="E10" i="52" l="1"/>
  <c r="K12" i="52"/>
  <c r="H14" i="52"/>
  <c r="K14" i="52" s="1"/>
  <c r="H10" i="52" l="1"/>
  <c r="K10" i="52"/>
  <c r="I14" i="41" l="1"/>
  <c r="H14" i="41"/>
  <c r="H14" i="27"/>
  <c r="G126" i="49" l="1"/>
  <c r="H157" i="50" l="1"/>
  <c r="G156" i="50"/>
  <c r="G155" i="50" s="1"/>
  <c r="G154" i="50" s="1"/>
  <c r="H156" i="50"/>
  <c r="H155" i="50" s="1"/>
  <c r="H154" i="50" s="1"/>
  <c r="H149" i="50"/>
  <c r="H148" i="50" s="1"/>
  <c r="H147" i="50" s="1"/>
  <c r="H146" i="50" s="1"/>
  <c r="G149" i="50"/>
  <c r="G148" i="50" s="1"/>
  <c r="G147" i="50" s="1"/>
  <c r="G146" i="50" s="1"/>
  <c r="H131" i="50"/>
  <c r="H130" i="50" s="1"/>
  <c r="H129" i="50" s="1"/>
  <c r="G131" i="50"/>
  <c r="G130" i="50" s="1"/>
  <c r="G129" i="50" s="1"/>
  <c r="H127" i="50"/>
  <c r="H126" i="50" s="1"/>
  <c r="H125" i="50" s="1"/>
  <c r="G127" i="50"/>
  <c r="G126" i="50" s="1"/>
  <c r="G125" i="50" s="1"/>
  <c r="H116" i="50"/>
  <c r="G116" i="50"/>
  <c r="H107" i="50"/>
  <c r="H106" i="50" s="1"/>
  <c r="G107" i="50"/>
  <c r="G106" i="50" s="1"/>
  <c r="H104" i="50"/>
  <c r="H103" i="50" s="1"/>
  <c r="H102" i="50" s="1"/>
  <c r="H101" i="50" s="1"/>
  <c r="H100" i="50" s="1"/>
  <c r="H99" i="50" s="1"/>
  <c r="G104" i="50"/>
  <c r="G103" i="50" s="1"/>
  <c r="G102" i="50" s="1"/>
  <c r="G101" i="50" s="1"/>
  <c r="G100" i="50" s="1"/>
  <c r="G99" i="50" s="1"/>
  <c r="H97" i="50"/>
  <c r="H96" i="50" s="1"/>
  <c r="H95" i="50" s="1"/>
  <c r="H94" i="50" s="1"/>
  <c r="G97" i="50"/>
  <c r="G96" i="50" s="1"/>
  <c r="G95" i="50" s="1"/>
  <c r="G94" i="50" s="1"/>
  <c r="H91" i="50"/>
  <c r="H90" i="50" s="1"/>
  <c r="H89" i="50" s="1"/>
  <c r="H88" i="50" s="1"/>
  <c r="H87" i="50" s="1"/>
  <c r="H86" i="50" s="1"/>
  <c r="G91" i="50"/>
  <c r="G90" i="50"/>
  <c r="G89" i="50" s="1"/>
  <c r="G88" i="50" s="1"/>
  <c r="G87" i="50" s="1"/>
  <c r="G86" i="50" s="1"/>
  <c r="H80" i="50"/>
  <c r="G80" i="50"/>
  <c r="H77" i="50"/>
  <c r="H76" i="50" s="1"/>
  <c r="H75" i="50" s="1"/>
  <c r="G77" i="50"/>
  <c r="G76" i="50" s="1"/>
  <c r="G75" i="50" s="1"/>
  <c r="H67" i="50"/>
  <c r="H66" i="50" s="1"/>
  <c r="H65" i="50" s="1"/>
  <c r="H64" i="50" s="1"/>
  <c r="G67" i="50"/>
  <c r="G66" i="50" s="1"/>
  <c r="G65" i="50" s="1"/>
  <c r="G64" i="50" s="1"/>
  <c r="H59" i="50"/>
  <c r="G59" i="50"/>
  <c r="H54" i="50"/>
  <c r="H53" i="50" s="1"/>
  <c r="G54" i="50"/>
  <c r="G53" i="50" s="1"/>
  <c r="H48" i="50"/>
  <c r="G48" i="50"/>
  <c r="G34" i="50"/>
  <c r="H28" i="50"/>
  <c r="H27" i="50" s="1"/>
  <c r="G28" i="50"/>
  <c r="G26" i="50" s="1"/>
  <c r="G25" i="50" s="1"/>
  <c r="G24" i="50" s="1"/>
  <c r="H19" i="50"/>
  <c r="H18" i="50" s="1"/>
  <c r="H17" i="50" s="1"/>
  <c r="H16" i="50" s="1"/>
  <c r="H15" i="50" s="1"/>
  <c r="F15" i="38" s="1"/>
  <c r="G19" i="50"/>
  <c r="G18" i="50" s="1"/>
  <c r="G17" i="50" s="1"/>
  <c r="G16" i="50" s="1"/>
  <c r="G15" i="50" s="1"/>
  <c r="E15" i="38" s="1"/>
  <c r="G189" i="49"/>
  <c r="G187" i="49" s="1"/>
  <c r="G186" i="49" s="1"/>
  <c r="G185" i="49" s="1"/>
  <c r="G180" i="49"/>
  <c r="G179" i="49" s="1"/>
  <c r="G178" i="49" s="1"/>
  <c r="G177" i="49" s="1"/>
  <c r="G174" i="49"/>
  <c r="G173" i="49" s="1"/>
  <c r="G172" i="49" s="1"/>
  <c r="G171" i="49" s="1"/>
  <c r="G170" i="49" s="1"/>
  <c r="G156" i="49"/>
  <c r="G155" i="49" s="1"/>
  <c r="G154" i="49" s="1"/>
  <c r="G152" i="49"/>
  <c r="G151" i="49" s="1"/>
  <c r="G150" i="49" s="1"/>
  <c r="G144" i="49"/>
  <c r="G143" i="49" s="1"/>
  <c r="G142" i="49" s="1"/>
  <c r="E31" i="34" s="1"/>
  <c r="G138" i="49"/>
  <c r="G132" i="49" s="1"/>
  <c r="G121" i="49"/>
  <c r="G116" i="49"/>
  <c r="G115" i="49"/>
  <c r="G114" i="49" s="1"/>
  <c r="E28" i="34" s="1"/>
  <c r="G112" i="49"/>
  <c r="G111" i="49" s="1"/>
  <c r="G110" i="49" s="1"/>
  <c r="G106" i="49" s="1"/>
  <c r="G105" i="49" s="1"/>
  <c r="G101" i="49"/>
  <c r="G100" i="49" s="1"/>
  <c r="G99" i="49" s="1"/>
  <c r="G80" i="49"/>
  <c r="G71" i="49"/>
  <c r="G70" i="49" s="1"/>
  <c r="G69" i="49" s="1"/>
  <c r="G63" i="49"/>
  <c r="G59" i="49"/>
  <c r="G58" i="49" s="1"/>
  <c r="G57" i="49"/>
  <c r="G56" i="49" s="1"/>
  <c r="E17" i="34" s="1"/>
  <c r="G52" i="49"/>
  <c r="G51" i="49" s="1"/>
  <c r="G34" i="49"/>
  <c r="G28" i="49"/>
  <c r="G27" i="49" s="1"/>
  <c r="G25" i="49"/>
  <c r="G24" i="49" s="1"/>
  <c r="G18" i="49"/>
  <c r="G16" i="49" s="1"/>
  <c r="G15" i="49" s="1"/>
  <c r="G14" i="49" s="1"/>
  <c r="G82" i="49" l="1"/>
  <c r="G79" i="49"/>
  <c r="E14" i="34"/>
  <c r="G27" i="50"/>
  <c r="H110" i="50"/>
  <c r="H109" i="50" s="1"/>
  <c r="H145" i="50"/>
  <c r="F34" i="38"/>
  <c r="H79" i="50"/>
  <c r="F24" i="38" s="1"/>
  <c r="F25" i="38"/>
  <c r="H153" i="50"/>
  <c r="F35" i="38" s="1"/>
  <c r="F36" i="38"/>
  <c r="E24" i="34"/>
  <c r="E25" i="34"/>
  <c r="G176" i="49"/>
  <c r="E35" i="34" s="1"/>
  <c r="E36" i="34"/>
  <c r="G63" i="50"/>
  <c r="E20" i="38" s="1"/>
  <c r="E21" i="38"/>
  <c r="G184" i="49"/>
  <c r="E37" i="34" s="1"/>
  <c r="E38" i="34"/>
  <c r="H63" i="50"/>
  <c r="F20" i="38" s="1"/>
  <c r="F21" i="38"/>
  <c r="G110" i="50"/>
  <c r="G109" i="50" s="1"/>
  <c r="G153" i="50"/>
  <c r="E35" i="38" s="1"/>
  <c r="E36" i="38"/>
  <c r="G68" i="49"/>
  <c r="E19" i="34" s="1"/>
  <c r="E20" i="34"/>
  <c r="G79" i="50"/>
  <c r="E24" i="38" s="1"/>
  <c r="E25" i="38"/>
  <c r="G74" i="50"/>
  <c r="E22" i="38" s="1"/>
  <c r="E23" i="38"/>
  <c r="H74" i="50"/>
  <c r="F22" i="38" s="1"/>
  <c r="F23" i="38"/>
  <c r="G145" i="50"/>
  <c r="E34" i="38"/>
  <c r="G124" i="50"/>
  <c r="H58" i="50"/>
  <c r="H57" i="50" s="1"/>
  <c r="H31" i="50"/>
  <c r="H14" i="50" s="1"/>
  <c r="H13" i="50" s="1"/>
  <c r="G33" i="49"/>
  <c r="G32" i="49" s="1"/>
  <c r="G31" i="49" s="1"/>
  <c r="E22" i="34"/>
  <c r="G131" i="49"/>
  <c r="G130" i="49" s="1"/>
  <c r="G120" i="49" s="1"/>
  <c r="G188" i="49"/>
  <c r="H26" i="50"/>
  <c r="H25" i="50" s="1"/>
  <c r="H24" i="50" s="1"/>
  <c r="G33" i="50"/>
  <c r="G32" i="50" s="1"/>
  <c r="E17" i="38" s="1"/>
  <c r="G58" i="50"/>
  <c r="G157" i="50"/>
  <c r="G62" i="49"/>
  <c r="G61" i="49"/>
  <c r="E18" i="34" s="1"/>
  <c r="G81" i="49"/>
  <c r="G149" i="49"/>
  <c r="G64" i="49"/>
  <c r="F17" i="38" l="1"/>
  <c r="H93" i="50"/>
  <c r="E21" i="34"/>
  <c r="G13" i="49"/>
  <c r="F33" i="38"/>
  <c r="E33" i="38"/>
  <c r="H56" i="50"/>
  <c r="F19" i="38" s="1"/>
  <c r="G92" i="50"/>
  <c r="E27" i="38" s="1"/>
  <c r="E30" i="38"/>
  <c r="G113" i="49"/>
  <c r="E27" i="34" s="1"/>
  <c r="E30" i="34"/>
  <c r="F27" i="38"/>
  <c r="F30" i="38"/>
  <c r="F31" i="38"/>
  <c r="F32" i="38"/>
  <c r="G93" i="50"/>
  <c r="G148" i="49"/>
  <c r="E33" i="34" s="1"/>
  <c r="E34" i="34"/>
  <c r="G123" i="50"/>
  <c r="E31" i="38" s="1"/>
  <c r="E32" i="38"/>
  <c r="G57" i="50"/>
  <c r="G56" i="50"/>
  <c r="G12" i="49" l="1"/>
  <c r="C30" i="13" s="1"/>
  <c r="E16" i="34"/>
  <c r="F14" i="38"/>
  <c r="G13" i="50"/>
  <c r="C32" i="40" s="1"/>
  <c r="E19" i="38"/>
  <c r="E13" i="34"/>
  <c r="D13" i="37"/>
  <c r="C13" i="37"/>
  <c r="D32" i="40" l="1"/>
  <c r="E12" i="34"/>
  <c r="E14" i="38"/>
  <c r="C12" i="20"/>
  <c r="F13" i="38" l="1"/>
  <c r="E13" i="38"/>
  <c r="C33" i="37" l="1"/>
  <c r="C19" i="20" l="1"/>
  <c r="C75" i="37" l="1"/>
  <c r="D75" i="37"/>
  <c r="D68" i="37" l="1"/>
  <c r="D67" i="37" s="1"/>
  <c r="C68" i="37"/>
  <c r="C67" i="37" s="1"/>
  <c r="C82" i="20" l="1"/>
  <c r="C67" i="20" l="1"/>
  <c r="C66" i="20" s="1"/>
  <c r="D12" i="40" l="1"/>
  <c r="C19" i="40" l="1"/>
  <c r="C17" i="40"/>
  <c r="C12" i="40"/>
  <c r="D19" i="40"/>
  <c r="D17" i="40"/>
  <c r="E26" i="38"/>
  <c r="E29" i="38"/>
  <c r="E28" i="38"/>
  <c r="D88" i="37"/>
  <c r="D87" i="37" s="1"/>
  <c r="D85" i="37"/>
  <c r="D83" i="37"/>
  <c r="D79" i="37"/>
  <c r="D78" i="37"/>
  <c r="D70" i="37"/>
  <c r="D65" i="37"/>
  <c r="D62" i="37" s="1"/>
  <c r="D60" i="37"/>
  <c r="D59" i="37" s="1"/>
  <c r="D57" i="37"/>
  <c r="D56" i="37" s="1"/>
  <c r="D53" i="37"/>
  <c r="D52" i="37" s="1"/>
  <c r="D51" i="37" s="1"/>
  <c r="D49" i="37"/>
  <c r="D48" i="37" s="1"/>
  <c r="D46" i="37"/>
  <c r="D45" i="37" s="1"/>
  <c r="D42" i="37"/>
  <c r="D41" i="37" s="1"/>
  <c r="D40" i="37" s="1"/>
  <c r="D38" i="37"/>
  <c r="D37" i="37"/>
  <c r="D35" i="37"/>
  <c r="D33" i="37"/>
  <c r="D30" i="37"/>
  <c r="D28" i="37"/>
  <c r="D25" i="37"/>
  <c r="D20" i="37"/>
  <c r="D19" i="37" s="1"/>
  <c r="D12" i="37"/>
  <c r="C88" i="37"/>
  <c r="C87" i="37" s="1"/>
  <c r="C85" i="37"/>
  <c r="C83" i="37"/>
  <c r="C79" i="37"/>
  <c r="C78" i="37"/>
  <c r="C71" i="37"/>
  <c r="C70" i="37" s="1"/>
  <c r="C65" i="37"/>
  <c r="C62" i="37" s="1"/>
  <c r="C60" i="37"/>
  <c r="C59" i="37" s="1"/>
  <c r="C57" i="37"/>
  <c r="C56" i="37" s="1"/>
  <c r="C53" i="37"/>
  <c r="C52" i="37" s="1"/>
  <c r="C51" i="37" s="1"/>
  <c r="C49" i="37"/>
  <c r="C48" i="37" s="1"/>
  <c r="C46" i="37"/>
  <c r="C45" i="37" s="1"/>
  <c r="C42" i="37"/>
  <c r="C41" i="37" s="1"/>
  <c r="C40" i="37" s="1"/>
  <c r="C38" i="37"/>
  <c r="C37" i="37"/>
  <c r="C35" i="37"/>
  <c r="C30" i="37"/>
  <c r="C28" i="37"/>
  <c r="C25" i="37"/>
  <c r="C20" i="37"/>
  <c r="C19" i="37" s="1"/>
  <c r="C12" i="37"/>
  <c r="D31" i="40" l="1"/>
  <c r="D30" i="40" s="1"/>
  <c r="D29" i="40" s="1"/>
  <c r="D28" i="40" s="1"/>
  <c r="C31" i="40"/>
  <c r="C30" i="40" s="1"/>
  <c r="C29" i="40" s="1"/>
  <c r="C28" i="40" s="1"/>
  <c r="D16" i="40"/>
  <c r="D15" i="40" s="1"/>
  <c r="C16" i="40"/>
  <c r="C15" i="40" s="1"/>
  <c r="C44" i="37"/>
  <c r="D82" i="37"/>
  <c r="D74" i="37" s="1"/>
  <c r="D73" i="37" s="1"/>
  <c r="C32" i="37"/>
  <c r="C27" i="37" s="1"/>
  <c r="C11" i="37" s="1"/>
  <c r="D55" i="37"/>
  <c r="C82" i="37"/>
  <c r="C74" i="37" s="1"/>
  <c r="C73" i="37" s="1"/>
  <c r="D44" i="37"/>
  <c r="D32" i="37"/>
  <c r="D27" i="37" s="1"/>
  <c r="C55" i="37"/>
  <c r="C90" i="37" l="1"/>
  <c r="D11" i="37"/>
  <c r="D90" i="37" s="1"/>
  <c r="C17" i="13"/>
  <c r="C16" i="13" s="1"/>
  <c r="C13" i="13"/>
  <c r="C12" i="13" s="1"/>
  <c r="D27" i="40" l="1"/>
  <c r="D26" i="40" s="1"/>
  <c r="D25" i="40" s="1"/>
  <c r="D24" i="40" s="1"/>
  <c r="C27" i="40"/>
  <c r="C26" i="40" s="1"/>
  <c r="C25" i="40" s="1"/>
  <c r="C24" i="40" s="1"/>
  <c r="C15" i="13"/>
  <c r="D22" i="40" l="1"/>
  <c r="D23" i="40"/>
  <c r="C22" i="40"/>
  <c r="C23" i="40"/>
  <c r="F28" i="38"/>
  <c r="D21" i="40" l="1"/>
  <c r="D11" i="40"/>
  <c r="C11" i="40"/>
  <c r="C21" i="40"/>
  <c r="C87" i="20"/>
  <c r="C86" i="20" s="1"/>
  <c r="C84" i="20"/>
  <c r="C81" i="20" s="1"/>
  <c r="C78" i="20"/>
  <c r="C77" i="20"/>
  <c r="C74" i="20"/>
  <c r="C70" i="20"/>
  <c r="C69" i="20" s="1"/>
  <c r="C64" i="20"/>
  <c r="C61" i="20" s="1"/>
  <c r="C59" i="20"/>
  <c r="C58" i="20" s="1"/>
  <c r="C56" i="20"/>
  <c r="C55" i="20" s="1"/>
  <c r="C52" i="20"/>
  <c r="C48" i="20"/>
  <c r="C47" i="20" s="1"/>
  <c r="C45" i="20"/>
  <c r="C44" i="20" s="1"/>
  <c r="C41" i="20"/>
  <c r="C40" i="20" s="1"/>
  <c r="C39" i="20" s="1"/>
  <c r="C37" i="20"/>
  <c r="C36" i="20"/>
  <c r="C34" i="20"/>
  <c r="C32" i="20"/>
  <c r="C29" i="20"/>
  <c r="C27" i="20"/>
  <c r="C24" i="20"/>
  <c r="C18" i="20"/>
  <c r="C11" i="20"/>
  <c r="C54" i="20" l="1"/>
  <c r="C43" i="20"/>
  <c r="C51" i="20"/>
  <c r="C50" i="20" s="1"/>
  <c r="C73" i="20"/>
  <c r="C72" i="20" s="1"/>
  <c r="C31" i="20"/>
  <c r="C26" i="20" s="1"/>
  <c r="C10" i="20" l="1"/>
  <c r="C89" i="20" s="1"/>
  <c r="C25" i="13" s="1"/>
  <c r="C24" i="13" l="1"/>
  <c r="C23" i="13" s="1"/>
  <c r="C22" i="13" l="1"/>
  <c r="C21" i="13" s="1"/>
  <c r="C29" i="13" l="1"/>
  <c r="C28" i="13" s="1"/>
  <c r="C27" i="13" s="1"/>
  <c r="C20" i="13" l="1"/>
  <c r="C11" i="13" s="1"/>
  <c r="C26" i="13"/>
  <c r="C19" i="13" l="1"/>
</calcChain>
</file>

<file path=xl/sharedStrings.xml><?xml version="1.0" encoding="utf-8"?>
<sst xmlns="http://schemas.openxmlformats.org/spreadsheetml/2006/main" count="2714" uniqueCount="491">
  <si>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</si>
  <si>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</si>
  <si>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МАТЕРИАЛЬНЫХ И НЕМАТЕРИАЛЬНЫХ АКТИВОВ</t>
  </si>
  <si>
    <t>Текущий ремонт в сфере установленных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</si>
  <si>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</si>
  <si>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</si>
  <si>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</si>
  <si>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</si>
  <si>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 xml:space="preserve"> </t>
  </si>
  <si>
    <t>Изменение остатков средств на счетах по учету средств бюджета</t>
  </si>
  <si>
    <t>2 02 02000 00 0000 151</t>
  </si>
  <si>
    <t>НАЛОГОВЫЕ И НЕНАЛОГОВЫЕ ДОХОДЫ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</si>
  <si>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</si>
  <si>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</si>
  <si>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</si>
  <si>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</si>
  <si>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</si>
  <si>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</si>
  <si>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</si>
  <si>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</si>
  <si>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</si>
  <si>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</si>
  <si>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</si>
  <si>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субсидии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</si>
  <si>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</si>
  <si>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 xml:space="preserve">Всего источников  финансирования дефицита бюджета </t>
  </si>
  <si>
    <t>Единый сельскохозяйственный налог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</si>
  <si>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</si>
  <si>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</si>
  <si>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</si>
  <si>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</si>
  <si>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</si>
  <si>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</si>
  <si>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</si>
  <si>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</si>
  <si>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</si>
  <si>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</si>
  <si>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</si>
  <si>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Транспортный налог</t>
  </si>
  <si>
    <t>Транспорный налог с физических лиц</t>
  </si>
  <si>
    <t>1 06 04000 00 0000 110</t>
  </si>
  <si>
    <t>1 06 04012 00 0000 110</t>
  </si>
  <si>
    <t>Обеспечение деятельности в сфере устанвленных функций бюджетных, автономных и казенных учреждений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</si>
  <si>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</si>
  <si>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</si>
  <si>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</si>
  <si>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</si>
  <si>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Доходы от реализации иного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</si>
  <si>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1 14 02033 10 0000 410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</si>
  <si>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</si>
  <si>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</si>
  <si>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Прочие неналоговые доходы бюджетов поселений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</si>
  <si>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</si>
  <si>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</si>
  <si>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</si>
  <si>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</si>
  <si>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</si>
  <si>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</si>
  <si>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</si>
  <si>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</si>
  <si>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Кредиты кредитных организаций в валюте Российской Федерации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</si>
  <si>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</si>
  <si>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</si>
  <si>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</si>
  <si>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</si>
  <si>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</si>
  <si>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000 1 16 51040 02 0000 140</t>
  </si>
  <si>
    <t>Прочие доходы от оказания платных услуг (работ)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</si>
  <si>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</si>
  <si>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 ОТ ОКАЗАНИЯ ПЛАТНЫХ УСЛУГ (РАБОТ)  И КОМПЕНСАЦИИ ЗАТРАТ ГОСУДАРСТВА</t>
  </si>
  <si>
    <t>Доходы от оказания платных услуг (работ)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</si>
  <si>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</si>
  <si>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</si>
  <si>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</si>
  <si>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</si>
  <si>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</si>
  <si>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</si>
  <si>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(тыс. руб)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</si>
  <si>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</si>
  <si>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</si>
  <si>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</si>
  <si>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</si>
  <si>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</si>
  <si>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</si>
  <si>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</si>
  <si>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</si>
  <si>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</si>
  <si>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</si>
  <si>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</si>
  <si>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</si>
  <si>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09</t>
  </si>
  <si>
    <t>000 1 00 00000 00 0000 000</t>
  </si>
  <si>
    <t>000 1 11 00000 00 0000 000</t>
  </si>
  <si>
    <t>000 1 11 05000 00 0000 120</t>
  </si>
  <si>
    <t>000 1 11 05013 10 0000 120</t>
  </si>
  <si>
    <t>000 1 11 05010 00 0000 120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</si>
  <si>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</si>
  <si>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</si>
  <si>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</si>
  <si>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</si>
  <si>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</si>
  <si>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</si>
  <si>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</si>
  <si>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000 2 02 01003 10 0000 151</t>
  </si>
  <si>
    <t>Приложение №3</t>
  </si>
  <si>
    <t>№</t>
  </si>
  <si>
    <t>Наименование программы</t>
  </si>
  <si>
    <t xml:space="preserve">Исполнители </t>
  </si>
  <si>
    <t>Бюджетная классификация</t>
  </si>
  <si>
    <t>ГРБС</t>
  </si>
  <si>
    <t>РзПр</t>
  </si>
  <si>
    <t>1</t>
  </si>
  <si>
    <t>2</t>
  </si>
  <si>
    <t>0409</t>
  </si>
  <si>
    <t>3</t>
  </si>
  <si>
    <t>Итого  по программам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</si>
  <si>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</si>
  <si>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</si>
  <si>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</si>
  <si>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r>
      <t xml:space="preserve">Всего, </t>
    </r>
    <r>
      <rPr>
        <sz val="10"/>
        <rFont val="Arial Cyr"/>
        <charset val="204"/>
      </rPr>
      <t xml:space="preserve">в том числе: </t>
    </r>
  </si>
  <si>
    <t>000 2 02 02079 10 0000 151</t>
  </si>
  <si>
    <t>Дорожное хозяйство (дорожные фонды)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</si>
  <si>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</si>
  <si>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726 01 03 01 00 10 0000 710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</si>
  <si>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</si>
  <si>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</si>
  <si>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</si>
  <si>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</si>
  <si>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000 1 16 90000 00 0000 140</t>
  </si>
  <si>
    <t>000 1 16 90050 10 0000 140</t>
  </si>
  <si>
    <t>000 1 16 00000 00 0000 000</t>
  </si>
  <si>
    <t>Наименование показателей</t>
  </si>
  <si>
    <t>Код источников  финансирования</t>
  </si>
  <si>
    <t>Сумма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</si>
  <si>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</si>
  <si>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</si>
  <si>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</si>
  <si>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</si>
  <si>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</si>
  <si>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</si>
  <si>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</si>
  <si>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</si>
  <si>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</si>
  <si>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</si>
  <si>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</si>
  <si>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</si>
  <si>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</si>
  <si>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</si>
  <si>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</si>
  <si>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</si>
  <si>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</si>
  <si>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</si>
  <si>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</si>
  <si>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</si>
  <si>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</si>
  <si>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</si>
  <si>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</si>
  <si>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</si>
  <si>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</si>
  <si>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200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</si>
  <si>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</si>
  <si>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</si>
  <si>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</si>
  <si>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</si>
  <si>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</si>
  <si>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</si>
  <si>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</si>
  <si>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</si>
  <si>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</si>
  <si>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Приложение №1</t>
  </si>
  <si>
    <t>Код БК</t>
  </si>
  <si>
    <t>Сумма (тыс.руб)</t>
  </si>
  <si>
    <t>НАЛОГИ НА ПРИБЫЛЬ, ДОХОДЫ</t>
  </si>
  <si>
    <t xml:space="preserve">Налог на доходы физических лиц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</si>
  <si>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</si>
  <si>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</si>
  <si>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</si>
  <si>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</si>
  <si>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</si>
  <si>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</si>
  <si>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Итого доходов </t>
  </si>
  <si>
    <t>1 01 02020 01 0000 110</t>
  </si>
  <si>
    <t>Благоустройство</t>
  </si>
  <si>
    <t>Уличное освещение</t>
  </si>
  <si>
    <t>Организация и содержание мест захоронения</t>
  </si>
  <si>
    <t>Субвенции местным бюджетам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</si>
  <si>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</si>
  <si>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</si>
  <si>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</si>
  <si>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</si>
  <si>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</si>
  <si>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</si>
  <si>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</si>
  <si>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</si>
  <si>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</si>
  <si>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</si>
  <si>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</si>
  <si>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</si>
  <si>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</si>
  <si>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</si>
  <si>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727 01 02 00 00 00 0000 000</t>
  </si>
  <si>
    <t>727 01 02 00 00 00 0000 700</t>
  </si>
  <si>
    <t>727 01 02 00 00 10 0000 710</t>
  </si>
  <si>
    <t>727 01 03 00 00 00 0000 000</t>
  </si>
  <si>
    <t>727 01 03 01 00 00 0000 000</t>
  </si>
  <si>
    <t>727 01 03 01 00 00 0000 800</t>
  </si>
  <si>
    <t>727 01 03 01 00 10 0000 810</t>
  </si>
  <si>
    <t>727 01 05 00 00 00 0000 000</t>
  </si>
  <si>
    <t>727 01 05 00 00 00 0000 500</t>
  </si>
  <si>
    <t xml:space="preserve">727 01 05 02 00 00 0000 500 </t>
  </si>
  <si>
    <t>727 01 05 02 01 00 0000 510</t>
  </si>
  <si>
    <t>727 01 05 02 01 10 0000 510</t>
  </si>
  <si>
    <t>727 01 05 00 00 00 0000 600</t>
  </si>
  <si>
    <t>727 01 05 02 00 00 0000 600</t>
  </si>
  <si>
    <t>727 01 05 02 01 00 0000 610</t>
  </si>
  <si>
    <t>727 01 05 02 01 10 0000 610</t>
  </si>
  <si>
    <t>Администрация Ревякинского муниципального образования</t>
  </si>
  <si>
    <t xml:space="preserve">                              </t>
  </si>
  <si>
    <t>Приложение №6</t>
  </si>
  <si>
    <t>414</t>
  </si>
  <si>
    <t>Обеспечение мероприятий по переселению граждан из аварийного жилищного фонда за счет средств местного бюджета</t>
  </si>
  <si>
    <t>Софинансирование целевых программ за счет средств местного бюджета</t>
  </si>
  <si>
    <t>Развитие домов культуры за счет средств местного бюджета</t>
  </si>
  <si>
    <t>Приложение №5</t>
  </si>
  <si>
    <t>Приложение №4</t>
  </si>
  <si>
    <t>Раздел</t>
  </si>
  <si>
    <t>Подраздел</t>
  </si>
  <si>
    <t>к  решению Думы Ревякинского МО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</si>
  <si>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</si>
  <si>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</si>
  <si>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</si>
  <si>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</si>
  <si>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</si>
  <si>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</si>
  <si>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</si>
  <si>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</si>
  <si>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</si>
  <si>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</si>
  <si>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</si>
  <si>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</si>
  <si>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</si>
  <si>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</si>
  <si>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</si>
  <si>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</si>
  <si>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20.6.00.00000</t>
  </si>
  <si>
    <t>20.6.00.99007</t>
  </si>
  <si>
    <t>91.1.00.60009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</si>
  <si>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</si>
  <si>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</si>
  <si>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</si>
  <si>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</si>
  <si>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</si>
  <si>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</si>
  <si>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</si>
  <si>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</si>
  <si>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20.6.00.99000</t>
  </si>
  <si>
    <t>91.1.00.61004</t>
  </si>
  <si>
    <t>20.5.00.99005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</si>
  <si>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</si>
  <si>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</si>
  <si>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</si>
  <si>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</si>
  <si>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</si>
  <si>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</si>
  <si>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</si>
  <si>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>Бюджетные инвестиции в объекты капитального строительства государственной (муниципальной) собственности</t>
  </si>
  <si>
    <t xml:space="preserve">Обеспечение деятельности органов местного самоуправления </t>
  </si>
  <si>
    <t>Программа по переселению граждан из аварийного жилищного фонда</t>
  </si>
  <si>
    <t>91.3.00.50000</t>
  </si>
  <si>
    <t>Осуществление первичного воинского учета</t>
  </si>
  <si>
    <t>Приложение 2</t>
  </si>
  <si>
    <t>Приложение №7</t>
  </si>
  <si>
    <t>Приложение № 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</si>
  <si>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</si>
  <si>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</si>
  <si>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</si>
  <si>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</si>
  <si>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</si>
  <si>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</si>
  <si>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</si>
  <si>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</si>
  <si>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</si>
  <si>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</si>
  <si>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</si>
  <si>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Муниципальная программа «Мероприятия связанные с поддержкой местных инициатив граждан проживающих в сельской местности"</t>
  </si>
  <si>
    <t>Реализация мероприятий муниципальной программы за счет средств местного бюджета</t>
  </si>
  <si>
    <t>21.8.00.00000</t>
  </si>
  <si>
    <t>21.8.00.99000</t>
  </si>
  <si>
    <t>(тыс. рублей)</t>
  </si>
  <si>
    <t>Объем заимствований, всего</t>
  </si>
  <si>
    <t>в том числе:</t>
  </si>
  <si>
    <t>Приложение №8</t>
  </si>
  <si>
    <t>21.4.00.99015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</si>
  <si>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</si>
  <si>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СОЦИАЛЬНАЯ ПОЛИТИКА</t>
  </si>
  <si>
    <t>10</t>
  </si>
  <si>
    <t>06</t>
  </si>
  <si>
    <t>Другие вопросы в области социальной политики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</si>
  <si>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</si>
  <si>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</si>
  <si>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</si>
  <si>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000 2 02 20000 00 0000 151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</si>
  <si>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</si>
  <si>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</si>
  <si>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>000 2 02 01003 10 0000 150</t>
  </si>
  <si>
    <t>000 2 02 02079 10 0000 150</t>
  </si>
  <si>
    <t>2 02 04000 00 0000 150</t>
  </si>
  <si>
    <t>2 02 04999 00 0000 150</t>
  </si>
  <si>
    <t>2 02 04999 10 0000 150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</si>
  <si>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</si>
  <si>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</si>
  <si>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</si>
  <si>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</si>
  <si>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</si>
  <si>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0310</t>
  </si>
  <si>
    <t>от _______________ №_______/дсп</t>
  </si>
  <si>
    <t>от ______________  №_______/дсп</t>
  </si>
  <si>
    <t>от ________________ №_______/дсп</t>
  </si>
  <si>
    <t>от _____________ №________/дсп</t>
  </si>
  <si>
    <t>от _____________ №______/дсп</t>
  </si>
  <si>
    <t>от_________________ №________/дсп</t>
  </si>
  <si>
    <t>91.4.00.00000</t>
  </si>
  <si>
    <t>Реализация мероприятий перечня народных инициатив</t>
  </si>
  <si>
    <t>91.4.00.S2370</t>
  </si>
  <si>
    <t>от________________№________/дсп</t>
  </si>
  <si>
    <t xml:space="preserve">Дорожный фонд Ревякинского муниципального образования </t>
  </si>
  <si>
    <t xml:space="preserve">Прочая закупка товаров, работ и услуг </t>
  </si>
  <si>
    <t>Прочая закупка товаров, работ и услуг</t>
  </si>
  <si>
    <t>ОБРАЗОВАНИЕ</t>
  </si>
  <si>
    <t>Профессиональная подготовка, переподготовка и повышение квалификации</t>
  </si>
  <si>
    <t>880</t>
  </si>
  <si>
    <t>20.5.00.S2100</t>
  </si>
  <si>
    <t>20.5.00.00000</t>
  </si>
  <si>
    <t>Специальные расходы</t>
  </si>
  <si>
    <t>Дотации бюджетам сельских поселений на выравнивание бюджетной обеспеченности из бюджетов муниципальных районов</t>
  </si>
  <si>
    <t>727 2 00 00000 00 0000 000</t>
  </si>
  <si>
    <t>727 2 02 00000 00 0000 000</t>
  </si>
  <si>
    <t>727 2 02 10000 00 0000 150</t>
  </si>
  <si>
    <t>727 2 02 16001 10 0000 150</t>
  </si>
  <si>
    <t>727 2 02 20000 00 0000 150</t>
  </si>
  <si>
    <t>727 2 02 29999 10 0000 150</t>
  </si>
  <si>
    <t>727 2 02 30000 00 0000 150</t>
  </si>
  <si>
    <t>727 2 02 35118 00 0000 150</t>
  </si>
  <si>
    <t>727 2 02 35118 10 0000 150</t>
  </si>
  <si>
    <t>727 2 02 30024 00 0000 150</t>
  </si>
  <si>
    <t>727 2 02 30024 10 0000 150</t>
  </si>
  <si>
    <t>727 1 13 01995 10 0000 130</t>
  </si>
  <si>
    <t>727 1 13 01990 00 0000 130</t>
  </si>
  <si>
    <t>727 1 13 01000 00 0000 000</t>
  </si>
  <si>
    <t>727 1 13 00000 00 0000 000</t>
  </si>
  <si>
    <t>727 1 08 04020 01 1000 110</t>
  </si>
  <si>
    <t>727 1 08 04000 01 0000 110</t>
  </si>
  <si>
    <t>727 1 08 00000 00 0000 000</t>
  </si>
  <si>
    <t>182 1 01 00000 00 0000 000</t>
  </si>
  <si>
    <t>182 1 01 02000 01 0000 110</t>
  </si>
  <si>
    <t>182 1 01 02010 01 0000 110</t>
  </si>
  <si>
    <t>182 1 01 02030 01 0000 110</t>
  </si>
  <si>
    <t>182 1 01 02080 01 0000 110</t>
  </si>
  <si>
    <t>182 1 05 00000 00 0000 000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</si>
  <si>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</si>
  <si>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</si>
  <si>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</si>
  <si>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</si>
  <si>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</si>
  <si>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</si>
  <si>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</si>
  <si>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182 1 06 06043 10 0000 110</t>
  </si>
  <si>
    <t>182 1 06 06040 00 0000 110</t>
  </si>
  <si>
    <t>Обеспечение деятельности в сфере установленных функций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</si>
  <si>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</si>
  <si>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</si>
  <si>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</si>
  <si>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Проведение выборов  и референдумов</t>
  </si>
  <si>
    <t>Иные бюджетные ассигнования</t>
  </si>
  <si>
    <t>800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</si>
  <si>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</si>
  <si>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</si>
  <si>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</si>
  <si>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>2024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</si>
  <si>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227,1 Налогового кодекса РФ</t>
  </si>
  <si>
    <t>182 1 01 02040 01 0000 110</t>
  </si>
  <si>
    <t>2025 г</t>
  </si>
  <si>
    <t>2025г</t>
  </si>
  <si>
    <t>2025 год</t>
  </si>
  <si>
    <t>2025 г.</t>
  </si>
  <si>
    <t>91.4.00.S2870</t>
  </si>
  <si>
    <t>Реализация общественно значимых проектов по благоустройству сельских территорий в рамках обеспечения комплексного развития сельских территорий</t>
  </si>
  <si>
    <t>Приложение № 9</t>
  </si>
  <si>
    <t>Приложение № 10</t>
  </si>
  <si>
    <t>Виды долговых обязательств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</si>
  <si>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</si>
  <si>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</si>
  <si>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</si>
  <si>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</si>
  <si>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</si>
  <si>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</si>
  <si>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</si>
  <si>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</si>
  <si>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</si>
  <si>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</si>
  <si>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</si>
  <si>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».</t>
  </si>
  <si>
    <t>до 3  лет</t>
  </si>
  <si>
    <t>до 3 лет</t>
  </si>
  <si>
    <t xml:space="preserve">Привлечение кредитов от кредитных организаций в валюте Российской Федерации </t>
  </si>
  <si>
    <t xml:space="preserve">Привлечение сельскими поселениями кредитов от кредитных организаций в валюте Российской Федерации 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</si>
  <si>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</si>
  <si>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</si>
  <si>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</si>
  <si>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</si>
  <si>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</t>
  </si>
  <si>
    <t>727 01 00 00 00 00 0000 000</t>
  </si>
  <si>
    <t>Увеличение остатков средств, всего</t>
  </si>
  <si>
    <t>727 00 00 00 00 00 0000 000</t>
  </si>
  <si>
    <t>Увеличение прочих остатков денежных средств  бюджетов сельских поселений</t>
  </si>
  <si>
    <t>Уменьшение остатков средств, всего</t>
  </si>
  <si>
    <t>Погашение бюджетных кредитов, полученных из 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</si>
  <si>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сельских поселений</t>
  </si>
  <si>
    <t xml:space="preserve">Уменьшение прочих остатков денежных средств бюджетов сельких поселений  </t>
  </si>
  <si>
    <t xml:space="preserve">  "О проекте бюджета Ревякинского муниципального образования  на 2024 год и на плановый период 2025-2026 годов"</t>
  </si>
  <si>
    <t xml:space="preserve">   "О проекте бюджета Ревякинского муниципального образования  на 2024 год и на плановый период 2025-2026 годов"</t>
  </si>
  <si>
    <t xml:space="preserve">                                                                                                             "О проекте бюджета Ревякинского муниципального образования  на 2024 год и на плановый период 2025-2026 годов"</t>
  </si>
  <si>
    <t>"О проекте бюджета Ревякинского муниципального образования  на 2024 год и на плановый период 2025-2026 годов"</t>
  </si>
  <si>
    <t xml:space="preserve"> "О проекте бюджета Ревякинского муниципального образования  на 2024 год и на плановый период 2025-2026 годов" от ______________ №_______/дсп</t>
  </si>
  <si>
    <t xml:space="preserve"> ПРОГНОЗИРУЕМЫЕ ДОХОДЫ БЮДЖЕТА РЕВЯКИНСКОГО МУНИЦИПАЛЬНОГО ОБРАЗОВАНИЯ НА 2024 год</t>
  </si>
  <si>
    <t>182 1 03 00000 00 0000 000</t>
  </si>
  <si>
    <t>182 1 03 02000 01 0000 110</t>
  </si>
  <si>
    <t>182 1 03 02231 01 0000 110</t>
  </si>
  <si>
    <t>182 1 03 02241 01 0000 110</t>
  </si>
  <si>
    <t>182 1 03 02251 01 0000 110</t>
  </si>
  <si>
    <t>182 1 03 02261 01 0000 110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</si>
  <si>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</si>
  <si>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</si>
  <si>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727 2 02 40014 00 0000 150</t>
  </si>
  <si>
    <t>727 2 02 40014 10 0000 150</t>
  </si>
  <si>
    <t>727 2 02 40000 00 0000 150</t>
  </si>
  <si>
    <t>2026 г</t>
  </si>
  <si>
    <t xml:space="preserve"> ПРОГНОЗИРУЕМЫЕ ДОХОДЫ БЮДЖЕТА РЕВЯКИНСКОГО МУНИЦИПАЛЬНОГО ОБРАЗОВАНИЯ НА 2025-2026 г.</t>
  </si>
  <si>
    <t>Объем привлечения в 2026 году</t>
  </si>
  <si>
    <t>Объем погашения в 2026 году</t>
  </si>
  <si>
    <t>Верхний предел муниципального долга на 01.01.2027 года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</si>
  <si>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</si>
  <si>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</si>
  <si>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</si>
  <si>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</si>
  <si>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</si>
  <si>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</si>
  <si>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</si>
  <si>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"Пожарная безопасность и защита населения и территории Ревякинскогомуниципального образования от чрезвычайных ситуаций " на 2021-2024 годы</t>
  </si>
  <si>
    <t>Уплата прочих налогов, сборов</t>
  </si>
  <si>
    <t>Уплата налогов, сборов и иных платежей</t>
  </si>
  <si>
    <t>Мероприятия на подготовку документации по планировке территорий</t>
  </si>
  <si>
    <t>22.1.00.S2980</t>
  </si>
  <si>
    <t>Реализация мероприятий перечня проектов народных инициатив</t>
  </si>
  <si>
    <t>Расходы на выплаты персоналу казенных учреждений</t>
  </si>
  <si>
    <t>110</t>
  </si>
  <si>
    <t>700</t>
  </si>
  <si>
    <t>Обслуживание государственного (муниципального) долга</t>
  </si>
  <si>
    <t>Межбюджетные трансферты</t>
  </si>
  <si>
    <t>500</t>
  </si>
  <si>
    <t>850</t>
  </si>
  <si>
    <t xml:space="preserve">РАСПРЕДЕЛЕНИЕ БЮДЖЕТНЫХ АССИГНОВАНИЙ НА РЕАЛИЗАЦИЮ МУНИЦИПАЛЬНЫХ  ПРОГРАММ РЕВЯКИНСКОГО МУНИЦИПАЛЬНОГО ОБРАЗОВАНИЯ НА 2024 ГОД </t>
  </si>
  <si>
    <t>2026 год</t>
  </si>
  <si>
    <t xml:space="preserve">РАСПРЕДЕЛЕНИЕ БЮДЖЕТНЫХ АССИГНОВАНИЙ НА РЕАЛИЗАЦИЮ МУНИЦИПАЛЬНЫХ  ПРОГРАММ РЕВЯКИНСКОГО МУНИЦИПАЛЬНОГО ОБРАЗОВАНИЯ НА 2025-2026 Г.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</si>
  <si>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</si>
  <si>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</si>
  <si>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</si>
  <si>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</si>
  <si>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</si>
  <si>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</si>
  <si>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</si>
  <si>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</si>
  <si>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</si>
  <si>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</si>
  <si>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</si>
  <si>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</si>
  <si>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БЮДЖЕТОВ НА 2024 ГОД</t>
  </si>
  <si>
    <t>РАСПРЕДЕЛЕНИЕ БЮДЖЕТНЫХ АССИГНОВАНИЙ ПО РАЗДЕЛАМ И ПОДРАЗДЕЛАМ КЛАССИФИКАЦИИ РАСХОДОВ БЮДЖЕТОВ НА 2025-2026г.</t>
  </si>
  <si>
    <t>2026г</t>
  </si>
  <si>
    <t>ВЕДОМСТВЕННАЯ СТРУКТУРА  ПО РАЗДЕЛАМ, ПОДРАЗДЕЛАМ, ЦЕЛЕВЫМ СТАТЬЯМ И ВИДАМ РАСХОДОВ КЛАССИФИКАЦИИ РАСХОДОВ БЮДЖЕТОВ  НА 2024 ГОД</t>
  </si>
  <si>
    <t>Субвенции на осуществление первичного воинского учета на территориях, где отсутствуют военные комиссариаты</t>
  </si>
  <si>
    <t>91.4.00.S23701</t>
  </si>
  <si>
    <t>ВЕДОМСТВЕННАЯ СТРУКТУРА  ПО РАЗДЕЛАМ, ПОДРАЗДЕЛАМ, ЦЕЛЕВЫМ СТАТЬЯМ И ВИДАМ РАСХОДОВ КЛАССИФИКАЦИИ РАСХОДОВ БЮДЖЕТОВ  НА 2025-2026</t>
  </si>
  <si>
    <t xml:space="preserve"> ИСТОЧНИКИ  ВНУТРЕННЕГО ФИНАНСИРОВАНИЯ ДЕФИЦИТА БЮДЖЕТА РЕВЯКИНСКОГО МУНИЦИПАЛЬНОГО ОБРАЗОВАНИЯ НА 2024 ГОД</t>
  </si>
  <si>
    <t xml:space="preserve"> ИСТОЧНИКИ  ВНУТРЕННЕГО ФИНАНСИРОВАНИЯ ДЕФИЦИТА БЮДЖЕТА РЕВЯКИНСКОГО МУНИЦИПАЛЬНОГО ОБРАЗОВАНИЯ НА 2025-2026г</t>
  </si>
  <si>
    <t>2026 г.</t>
  </si>
  <si>
    <t>Обеспечение градостроительной деятельности на территории
Ревякинского муниципального образования на 2024 год</t>
  </si>
  <si>
    <t>0412</t>
  </si>
  <si>
    <t>ПРОГРАММА МУНИЦИПАЛЬНЫХ ВНУТРЕННИХ ЗАИМСТВОВАНИЙ РЕВЯКИНСКОГО МУНИЦИПАЛЬНОГО ОБРАЗОВАНИЯ
 НА 2024 ГОД И НА ПЛАНОВЫЙ ПЕРИОД 2025 И 2026 ГОДОВ</t>
  </si>
  <si>
    <t xml:space="preserve">                                                                                                      "О проекте бюджета Ревякинского муниципального образования  на 2024 год и на плановый период 2025-2026 годов"</t>
  </si>
  <si>
    <t xml:space="preserve">                                                                                                        "О проекте бюджета Ревякинского муниципального образования  на 2024 год и на плановый период 2025-2026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</si>
</sst>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000"/>
    <numFmt numFmtId="167" formatCode="0.00000"/>
    <numFmt numFmtId="168" formatCode="0.000000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61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3" tint="-0.249977111117893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b/>
      <sz val="10"/>
      <color theme="3" tint="-0.249977111117893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5" fillId="3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6" borderId="7" applyNumberFormat="0" applyAlignment="0" applyProtection="0"/>
    <xf numFmtId="0" fontId="43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32" fillId="0" borderId="0"/>
    <xf numFmtId="0" fontId="4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47" fillId="0" borderId="9" applyNumberFormat="0" applyFill="0" applyAlignment="0" applyProtection="0"/>
    <xf numFmtId="0" fontId="32" fillId="0" borderId="0"/>
    <xf numFmtId="0" fontId="48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543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0" fillId="0" borderId="14" xfId="0" applyBorder="1"/>
    <xf numFmtId="1" fontId="9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4" xfId="0" applyFont="1" applyBorder="1"/>
    <xf numFmtId="0" fontId="4" fillId="0" borderId="13" xfId="0" applyFont="1" applyBorder="1" applyAlignment="1">
      <alignment wrapText="1"/>
    </xf>
    <xf numFmtId="0" fontId="4" fillId="0" borderId="14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10" fillId="0" borderId="0" xfId="0" applyFont="1" applyBorder="1"/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12" fillId="0" borderId="0" xfId="0" applyFont="1"/>
    <xf numFmtId="0" fontId="12" fillId="0" borderId="14" xfId="0" applyFont="1" applyBorder="1"/>
    <xf numFmtId="0" fontId="15" fillId="0" borderId="0" xfId="0" applyFont="1"/>
    <xf numFmtId="0" fontId="14" fillId="0" borderId="1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/>
    <xf numFmtId="0" fontId="18" fillId="0" borderId="13" xfId="0" applyFont="1" applyBorder="1"/>
    <xf numFmtId="0" fontId="18" fillId="0" borderId="14" xfId="0" applyFont="1" applyBorder="1"/>
    <xf numFmtId="0" fontId="14" fillId="0" borderId="0" xfId="0" applyFont="1" applyBorder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0" fillId="0" borderId="0" xfId="0" applyFont="1"/>
    <xf numFmtId="0" fontId="12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1" fontId="23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29" xfId="0" applyFont="1" applyBorder="1"/>
    <xf numFmtId="0" fontId="14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5" fillId="0" borderId="35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4" fillId="0" borderId="10" xfId="0" applyFont="1" applyBorder="1"/>
    <xf numFmtId="0" fontId="14" fillId="0" borderId="29" xfId="0" applyFont="1" applyBorder="1"/>
    <xf numFmtId="0" fontId="18" fillId="0" borderId="14" xfId="0" applyFont="1" applyFill="1" applyBorder="1"/>
    <xf numFmtId="0" fontId="12" fillId="0" borderId="14" xfId="0" applyFont="1" applyFill="1" applyBorder="1"/>
    <xf numFmtId="0" fontId="12" fillId="0" borderId="10" xfId="0" applyFont="1" applyBorder="1" applyAlignment="1">
      <alignment wrapText="1"/>
    </xf>
    <xf numFmtId="0" fontId="18" fillId="0" borderId="29" xfId="0" applyFont="1" applyBorder="1"/>
    <xf numFmtId="0" fontId="14" fillId="0" borderId="29" xfId="0" applyFont="1" applyFill="1" applyBorder="1"/>
    <xf numFmtId="0" fontId="12" fillId="0" borderId="25" xfId="0" applyFont="1" applyFill="1" applyBorder="1"/>
    <xf numFmtId="0" fontId="12" fillId="0" borderId="29" xfId="0" applyFont="1" applyFill="1" applyBorder="1"/>
    <xf numFmtId="0" fontId="11" fillId="0" borderId="19" xfId="0" applyFont="1" applyBorder="1"/>
    <xf numFmtId="0" fontId="12" fillId="0" borderId="20" xfId="0" applyFont="1" applyBorder="1"/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29" fillId="0" borderId="0" xfId="0" applyFont="1" applyBorder="1" applyAlignment="1">
      <alignment horizontal="center"/>
    </xf>
    <xf numFmtId="0" fontId="16" fillId="0" borderId="29" xfId="0" applyFont="1" applyBorder="1"/>
    <xf numFmtId="0" fontId="30" fillId="0" borderId="14" xfId="0" applyFont="1" applyFill="1" applyBorder="1"/>
    <xf numFmtId="0" fontId="30" fillId="0" borderId="10" xfId="0" applyFont="1" applyBorder="1"/>
    <xf numFmtId="0" fontId="30" fillId="0" borderId="29" xfId="0" applyFont="1" applyBorder="1"/>
    <xf numFmtId="0" fontId="30" fillId="0" borderId="10" xfId="0" applyFont="1" applyBorder="1" applyAlignment="1">
      <alignment wrapText="1"/>
    </xf>
    <xf numFmtId="0" fontId="30" fillId="0" borderId="13" xfId="0" applyFont="1" applyBorder="1"/>
    <xf numFmtId="0" fontId="30" fillId="0" borderId="14" xfId="0" applyFont="1" applyBorder="1"/>
    <xf numFmtId="0" fontId="30" fillId="0" borderId="13" xfId="0" applyFont="1" applyBorder="1" applyAlignment="1">
      <alignment wrapText="1"/>
    </xf>
    <xf numFmtId="0" fontId="30" fillId="0" borderId="29" xfId="0" applyFont="1" applyFill="1" applyBorder="1"/>
    <xf numFmtId="49" fontId="17" fillId="0" borderId="0" xfId="36" applyNumberFormat="1" applyFont="1" applyFill="1" applyBorder="1" applyAlignment="1">
      <alignment vertical="center"/>
    </xf>
    <xf numFmtId="0" fontId="17" fillId="0" borderId="0" xfId="36" applyFont="1" applyFill="1" applyBorder="1" applyAlignment="1">
      <alignment horizontal="left" wrapText="1"/>
    </xf>
    <xf numFmtId="0" fontId="17" fillId="0" borderId="0" xfId="36" applyFont="1" applyFill="1" applyBorder="1" applyAlignment="1">
      <alignment wrapText="1"/>
    </xf>
    <xf numFmtId="0" fontId="17" fillId="0" borderId="0" xfId="36" applyFont="1" applyFill="1" applyBorder="1"/>
    <xf numFmtId="0" fontId="17" fillId="0" borderId="0" xfId="36" applyFont="1" applyFill="1" applyBorder="1" applyAlignment="1"/>
    <xf numFmtId="165" fontId="17" fillId="0" borderId="0" xfId="36" applyNumberFormat="1" applyFont="1" applyFill="1" applyBorder="1"/>
    <xf numFmtId="4" fontId="17" fillId="0" borderId="0" xfId="36" applyNumberFormat="1" applyFont="1" applyFill="1" applyBorder="1"/>
    <xf numFmtId="0" fontId="20" fillId="0" borderId="13" xfId="0" applyFont="1" applyFill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0" fontId="51" fillId="0" borderId="0" xfId="36" applyFont="1" applyFill="1" applyBorder="1" applyAlignment="1">
      <alignment horizontal="center" vertical="center" wrapText="1"/>
    </xf>
    <xf numFmtId="49" fontId="51" fillId="0" borderId="0" xfId="36" applyNumberFormat="1" applyFont="1" applyFill="1" applyBorder="1" applyAlignment="1">
      <alignment vertical="center"/>
    </xf>
    <xf numFmtId="0" fontId="51" fillId="0" borderId="0" xfId="36" applyFont="1" applyFill="1" applyBorder="1" applyAlignment="1">
      <alignment horizontal="center" wrapText="1"/>
    </xf>
    <xf numFmtId="49" fontId="51" fillId="0" borderId="0" xfId="36" applyNumberFormat="1" applyFont="1" applyFill="1" applyBorder="1" applyAlignment="1">
      <alignment horizontal="center" wrapText="1"/>
    </xf>
    <xf numFmtId="49" fontId="6" fillId="0" borderId="17" xfId="36" applyNumberFormat="1" applyFont="1" applyFill="1" applyBorder="1" applyAlignment="1">
      <alignment horizontal="center" vertical="center"/>
    </xf>
    <xf numFmtId="0" fontId="6" fillId="0" borderId="17" xfId="36" applyFont="1" applyFill="1" applyBorder="1" applyAlignment="1">
      <alignment horizontal="center" vertical="center"/>
    </xf>
    <xf numFmtId="3" fontId="4" fillId="0" borderId="0" xfId="36" applyNumberFormat="1" applyFont="1" applyFill="1" applyBorder="1" applyAlignment="1">
      <alignment horizontal="right" wrapText="1"/>
    </xf>
    <xf numFmtId="0" fontId="52" fillId="0" borderId="33" xfId="36" applyFont="1" applyFill="1" applyBorder="1"/>
    <xf numFmtId="0" fontId="52" fillId="0" borderId="33" xfId="36" applyFont="1" applyFill="1" applyBorder="1" applyAlignment="1">
      <alignment horizontal="center" vertical="center"/>
    </xf>
    <xf numFmtId="49" fontId="52" fillId="0" borderId="33" xfId="36" applyNumberFormat="1" applyFont="1" applyFill="1" applyBorder="1" applyAlignment="1">
      <alignment horizontal="center" vertical="center"/>
    </xf>
    <xf numFmtId="0" fontId="31" fillId="0" borderId="0" xfId="36" applyFont="1" applyFill="1" applyBorder="1"/>
    <xf numFmtId="2" fontId="4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53" fillId="0" borderId="13" xfId="0" applyFont="1" applyBorder="1" applyAlignment="1">
      <alignment wrapText="1"/>
    </xf>
    <xf numFmtId="0" fontId="53" fillId="0" borderId="14" xfId="0" applyFont="1" applyBorder="1"/>
    <xf numFmtId="0" fontId="54" fillId="0" borderId="13" xfId="0" applyFont="1" applyBorder="1" applyAlignment="1">
      <alignment wrapText="1"/>
    </xf>
    <xf numFmtId="0" fontId="54" fillId="0" borderId="14" xfId="0" applyFont="1" applyBorder="1"/>
    <xf numFmtId="0" fontId="54" fillId="0" borderId="26" xfId="0" applyFont="1" applyBorder="1" applyAlignment="1">
      <alignment wrapText="1"/>
    </xf>
    <xf numFmtId="0" fontId="54" fillId="0" borderId="15" xfId="0" applyFont="1" applyBorder="1"/>
    <xf numFmtId="0" fontId="53" fillId="0" borderId="13" xfId="0" applyFont="1" applyBorder="1"/>
    <xf numFmtId="0" fontId="30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vertical="top" wrapText="1"/>
    </xf>
    <xf numFmtId="0" fontId="6" fillId="0" borderId="23" xfId="36" applyFont="1" applyFill="1" applyBorder="1" applyAlignment="1">
      <alignment vertical="center" wrapText="1"/>
    </xf>
    <xf numFmtId="49" fontId="52" fillId="0" borderId="23" xfId="36" applyNumberFormat="1" applyFont="1" applyFill="1" applyBorder="1" applyAlignment="1">
      <alignment horizontal="center" vertical="center"/>
    </xf>
    <xf numFmtId="165" fontId="6" fillId="0" borderId="32" xfId="36" applyNumberFormat="1" applyFont="1" applyFill="1" applyBorder="1" applyAlignment="1">
      <alignment horizontal="right" vertical="center"/>
    </xf>
    <xf numFmtId="49" fontId="52" fillId="0" borderId="17" xfId="36" applyNumberFormat="1" applyFont="1" applyFill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/>
    </xf>
    <xf numFmtId="164" fontId="30" fillId="0" borderId="24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4" fillId="0" borderId="24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54" fillId="0" borderId="24" xfId="0" applyNumberFormat="1" applyFont="1" applyBorder="1" applyAlignment="1">
      <alignment horizontal="center"/>
    </xf>
    <xf numFmtId="164" fontId="53" fillId="0" borderId="24" xfId="0" applyNumberFormat="1" applyFont="1" applyBorder="1" applyAlignment="1">
      <alignment horizontal="center"/>
    </xf>
    <xf numFmtId="0" fontId="16" fillId="0" borderId="13" xfId="0" applyFont="1" applyBorder="1"/>
    <xf numFmtId="164" fontId="23" fillId="0" borderId="0" xfId="0" applyNumberFormat="1" applyFont="1" applyBorder="1" applyAlignment="1">
      <alignment horizontal="center"/>
    </xf>
    <xf numFmtId="49" fontId="0" fillId="0" borderId="17" xfId="36" applyNumberFormat="1" applyFont="1" applyFill="1" applyBorder="1" applyAlignment="1">
      <alignment horizontal="center" vertical="center"/>
    </xf>
    <xf numFmtId="0" fontId="0" fillId="0" borderId="17" xfId="36" applyFont="1" applyFill="1" applyBorder="1" applyAlignment="1">
      <alignment horizontal="center" vertical="center"/>
    </xf>
    <xf numFmtId="0" fontId="0" fillId="0" borderId="14" xfId="0" applyFont="1" applyBorder="1"/>
    <xf numFmtId="0" fontId="0" fillId="0" borderId="17" xfId="0" applyFont="1" applyBorder="1"/>
    <xf numFmtId="0" fontId="0" fillId="0" borderId="17" xfId="36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2" fontId="14" fillId="0" borderId="37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30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" fontId="12" fillId="0" borderId="0" xfId="0" applyNumberFormat="1" applyFont="1" applyAlignment="1">
      <alignment vertical="top"/>
    </xf>
    <xf numFmtId="0" fontId="14" fillId="0" borderId="21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31" xfId="0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2" fontId="11" fillId="0" borderId="14" xfId="0" applyNumberFormat="1" applyFont="1" applyBorder="1" applyAlignment="1">
      <alignment vertical="top"/>
    </xf>
    <xf numFmtId="0" fontId="11" fillId="0" borderId="14" xfId="0" applyFont="1" applyBorder="1" applyAlignment="1">
      <alignment vertical="top"/>
    </xf>
    <xf numFmtId="1" fontId="14" fillId="0" borderId="0" xfId="0" applyNumberFormat="1" applyFont="1" applyAlignment="1">
      <alignment vertical="top"/>
    </xf>
    <xf numFmtId="0" fontId="18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/>
    </xf>
    <xf numFmtId="0" fontId="14" fillId="0" borderId="13" xfId="0" applyFont="1" applyBorder="1" applyAlignment="1">
      <alignment vertical="top" wrapText="1"/>
    </xf>
    <xf numFmtId="49" fontId="14" fillId="0" borderId="14" xfId="0" applyNumberFormat="1" applyFont="1" applyBorder="1" applyAlignment="1">
      <alignment horizontal="center" vertical="top"/>
    </xf>
    <xf numFmtId="49" fontId="18" fillId="0" borderId="14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49" fontId="14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11" fillId="0" borderId="13" xfId="0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center"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/>
    </xf>
    <xf numFmtId="49" fontId="19" fillId="0" borderId="14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vertical="top"/>
    </xf>
    <xf numFmtId="49" fontId="16" fillId="0" borderId="14" xfId="0" applyNumberFormat="1" applyFont="1" applyBorder="1" applyAlignment="1">
      <alignment vertical="top"/>
    </xf>
    <xf numFmtId="49" fontId="12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0" fontId="7" fillId="0" borderId="13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vertical="top"/>
    </xf>
    <xf numFmtId="0" fontId="19" fillId="0" borderId="13" xfId="0" applyFont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center" vertical="top"/>
    </xf>
    <xf numFmtId="49" fontId="19" fillId="0" borderId="14" xfId="0" applyNumberFormat="1" applyFont="1" applyBorder="1" applyAlignment="1">
      <alignment vertical="top"/>
    </xf>
    <xf numFmtId="0" fontId="55" fillId="0" borderId="13" xfId="0" applyFont="1" applyBorder="1" applyAlignment="1">
      <alignment vertical="top" wrapText="1"/>
    </xf>
    <xf numFmtId="49" fontId="55" fillId="0" borderId="14" xfId="0" applyNumberFormat="1" applyFont="1" applyBorder="1" applyAlignment="1">
      <alignment horizontal="center" vertical="top"/>
    </xf>
    <xf numFmtId="49" fontId="55" fillId="0" borderId="14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0" fontId="7" fillId="0" borderId="14" xfId="0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vertical="top"/>
    </xf>
    <xf numFmtId="4" fontId="13" fillId="0" borderId="0" xfId="0" applyNumberFormat="1" applyFont="1" applyAlignment="1">
      <alignment horizontal="right" vertical="top"/>
    </xf>
    <xf numFmtId="4" fontId="12" fillId="0" borderId="0" xfId="0" applyNumberFormat="1" applyFont="1" applyAlignment="1">
      <alignment horizontal="right" vertical="top"/>
    </xf>
    <xf numFmtId="4" fontId="11" fillId="0" borderId="24" xfId="0" applyNumberFormat="1" applyFont="1" applyBorder="1" applyAlignment="1">
      <alignment vertical="top"/>
    </xf>
    <xf numFmtId="4" fontId="12" fillId="0" borderId="24" xfId="0" applyNumberFormat="1" applyFont="1" applyBorder="1" applyAlignment="1">
      <alignment vertical="top"/>
    </xf>
    <xf numFmtId="4" fontId="12" fillId="0" borderId="0" xfId="0" applyNumberFormat="1" applyFont="1" applyAlignment="1">
      <alignment vertical="top"/>
    </xf>
    <xf numFmtId="1" fontId="13" fillId="0" borderId="0" xfId="0" applyNumberFormat="1" applyFont="1" applyAlignment="1">
      <alignment vertical="top"/>
    </xf>
    <xf numFmtId="0" fontId="13" fillId="0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left" vertical="top" wrapText="1"/>
    </xf>
    <xf numFmtId="4" fontId="14" fillId="0" borderId="27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vertical="top"/>
    </xf>
    <xf numFmtId="0" fontId="12" fillId="0" borderId="13" xfId="0" applyFont="1" applyFill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49" fontId="12" fillId="0" borderId="17" xfId="0" applyNumberFormat="1" applyFont="1" applyBorder="1" applyAlignment="1">
      <alignment vertical="top"/>
    </xf>
    <xf numFmtId="49" fontId="12" fillId="0" borderId="17" xfId="0" applyNumberFormat="1" applyFont="1" applyFill="1" applyBorder="1" applyAlignment="1">
      <alignment horizontal="center" vertical="top"/>
    </xf>
    <xf numFmtId="49" fontId="12" fillId="0" borderId="17" xfId="0" applyNumberFormat="1" applyFont="1" applyBorder="1" applyAlignment="1">
      <alignment horizontal="center" vertical="top"/>
    </xf>
    <xf numFmtId="0" fontId="13" fillId="0" borderId="0" xfId="0" applyFont="1" applyAlignment="1">
      <alignment horizontal="right" vertical="top" wrapText="1"/>
    </xf>
    <xf numFmtId="0" fontId="14" fillId="0" borderId="2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/>
    </xf>
    <xf numFmtId="4" fontId="14" fillId="0" borderId="32" xfId="0" applyNumberFormat="1" applyFont="1" applyFill="1" applyBorder="1" applyAlignment="1">
      <alignment horizontal="right" vertical="top" wrapText="1"/>
    </xf>
    <xf numFmtId="4" fontId="11" fillId="0" borderId="24" xfId="0" applyNumberFormat="1" applyFont="1" applyFill="1" applyBorder="1" applyAlignment="1">
      <alignment horizontal="right" vertical="top"/>
    </xf>
    <xf numFmtId="4" fontId="7" fillId="0" borderId="24" xfId="0" applyNumberFormat="1" applyFont="1" applyBorder="1" applyAlignment="1">
      <alignment horizontal="right" vertical="top"/>
    </xf>
    <xf numFmtId="4" fontId="11" fillId="0" borderId="24" xfId="0" applyNumberFormat="1" applyFont="1" applyBorder="1" applyAlignment="1">
      <alignment horizontal="right" vertical="top" wrapText="1"/>
    </xf>
    <xf numFmtId="4" fontId="19" fillId="0" borderId="24" xfId="0" applyNumberFormat="1" applyFont="1" applyBorder="1" applyAlignment="1">
      <alignment horizontal="right" vertical="top" wrapText="1"/>
    </xf>
    <xf numFmtId="4" fontId="55" fillId="0" borderId="24" xfId="0" applyNumberFormat="1" applyFont="1" applyBorder="1" applyAlignment="1">
      <alignment horizontal="right" vertical="top" wrapText="1"/>
    </xf>
    <xf numFmtId="4" fontId="14" fillId="0" borderId="24" xfId="0" applyNumberFormat="1" applyFont="1" applyBorder="1" applyAlignment="1">
      <alignment horizontal="right" vertical="top" wrapText="1"/>
    </xf>
    <xf numFmtId="4" fontId="18" fillId="0" borderId="24" xfId="0" applyNumberFormat="1" applyFont="1" applyBorder="1" applyAlignment="1">
      <alignment vertical="top" wrapText="1"/>
    </xf>
    <xf numFmtId="4" fontId="12" fillId="0" borderId="24" xfId="0" applyNumberFormat="1" applyFont="1" applyFill="1" applyBorder="1" applyAlignment="1">
      <alignment horizontal="right" vertical="top"/>
    </xf>
    <xf numFmtId="4" fontId="18" fillId="0" borderId="24" xfId="0" applyNumberFormat="1" applyFont="1" applyBorder="1" applyAlignment="1">
      <alignment horizontal="right" vertical="top" wrapText="1"/>
    </xf>
    <xf numFmtId="4" fontId="14" fillId="0" borderId="24" xfId="0" applyNumberFormat="1" applyFont="1" applyBorder="1" applyAlignment="1">
      <alignment vertical="top" wrapText="1"/>
    </xf>
    <xf numFmtId="4" fontId="12" fillId="0" borderId="24" xfId="0" applyNumberFormat="1" applyFont="1" applyBorder="1" applyAlignment="1">
      <alignment horizontal="right" vertical="top"/>
    </xf>
    <xf numFmtId="4" fontId="7" fillId="0" borderId="24" xfId="0" applyNumberFormat="1" applyFont="1" applyBorder="1" applyAlignment="1">
      <alignment vertical="top" wrapText="1"/>
    </xf>
    <xf numFmtId="4" fontId="11" fillId="0" borderId="24" xfId="0" applyNumberFormat="1" applyFont="1" applyBorder="1" applyAlignment="1">
      <alignment vertical="top" wrapText="1"/>
    </xf>
    <xf numFmtId="4" fontId="19" fillId="0" borderId="24" xfId="0" applyNumberFormat="1" applyFont="1" applyBorder="1" applyAlignment="1">
      <alignment vertical="top" wrapText="1"/>
    </xf>
    <xf numFmtId="4" fontId="55" fillId="0" borderId="24" xfId="0" applyNumberFormat="1" applyFont="1" applyBorder="1" applyAlignment="1">
      <alignment vertical="top" wrapText="1"/>
    </xf>
    <xf numFmtId="4" fontId="7" fillId="0" borderId="24" xfId="0" applyNumberFormat="1" applyFont="1" applyFill="1" applyBorder="1" applyAlignment="1">
      <alignment vertical="top" wrapText="1"/>
    </xf>
    <xf numFmtId="4" fontId="19" fillId="0" borderId="24" xfId="0" applyNumberFormat="1" applyFont="1" applyFill="1" applyBorder="1" applyAlignment="1">
      <alignment vertical="top" wrapText="1"/>
    </xf>
    <xf numFmtId="4" fontId="7" fillId="0" borderId="24" xfId="0" applyNumberFormat="1" applyFont="1" applyFill="1" applyBorder="1" applyAlignment="1">
      <alignment horizontal="right" vertical="top" wrapText="1"/>
    </xf>
    <xf numFmtId="4" fontId="11" fillId="0" borderId="24" xfId="0" applyNumberFormat="1" applyFont="1" applyFill="1" applyBorder="1" applyAlignment="1">
      <alignment vertical="top" wrapText="1"/>
    </xf>
    <xf numFmtId="4" fontId="12" fillId="19" borderId="24" xfId="0" applyNumberFormat="1" applyFont="1" applyFill="1" applyBorder="1" applyAlignment="1">
      <alignment horizontal="right" vertical="top"/>
    </xf>
    <xf numFmtId="4" fontId="11" fillId="0" borderId="24" xfId="0" applyNumberFormat="1" applyFont="1" applyFill="1" applyBorder="1" applyAlignment="1">
      <alignment horizontal="right" vertical="top" wrapText="1"/>
    </xf>
    <xf numFmtId="4" fontId="7" fillId="0" borderId="24" xfId="0" applyNumberFormat="1" applyFont="1" applyBorder="1" applyAlignment="1">
      <alignment horizontal="right" vertical="top" wrapText="1"/>
    </xf>
    <xf numFmtId="4" fontId="12" fillId="0" borderId="30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/>
    </xf>
    <xf numFmtId="0" fontId="11" fillId="0" borderId="14" xfId="0" applyFont="1" applyFill="1" applyBorder="1" applyAlignment="1">
      <alignment horizontal="left" vertical="top" wrapText="1"/>
    </xf>
    <xf numFmtId="2" fontId="11" fillId="0" borderId="14" xfId="0" applyNumberFormat="1" applyFont="1" applyFill="1" applyBorder="1" applyAlignment="1">
      <alignment vertical="top"/>
    </xf>
    <xf numFmtId="0" fontId="11" fillId="0" borderId="14" xfId="0" applyFont="1" applyFill="1" applyBorder="1" applyAlignment="1">
      <alignment vertical="top"/>
    </xf>
    <xf numFmtId="4" fontId="11" fillId="0" borderId="24" xfId="0" applyNumberFormat="1" applyFont="1" applyFill="1" applyBorder="1" applyAlignment="1">
      <alignment vertical="top"/>
    </xf>
    <xf numFmtId="49" fontId="13" fillId="0" borderId="11" xfId="0" applyNumberFormat="1" applyFont="1" applyFill="1" applyBorder="1" applyAlignment="1">
      <alignment vertical="top"/>
    </xf>
    <xf numFmtId="49" fontId="13" fillId="0" borderId="11" xfId="0" applyNumberFormat="1" applyFont="1" applyFill="1" applyBorder="1" applyAlignment="1">
      <alignment horizontal="center" vertical="top"/>
    </xf>
    <xf numFmtId="4" fontId="13" fillId="0" borderId="12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/>
    </xf>
    <xf numFmtId="49" fontId="13" fillId="0" borderId="14" xfId="0" applyNumberFormat="1" applyFont="1" applyFill="1" applyBorder="1" applyAlignment="1">
      <alignment horizontal="left" vertical="top"/>
    </xf>
    <xf numFmtId="49" fontId="13" fillId="0" borderId="14" xfId="0" applyNumberFormat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8" fillId="0" borderId="24" xfId="0" applyNumberFormat="1" applyFont="1" applyBorder="1" applyAlignment="1">
      <alignment horizontal="center"/>
    </xf>
    <xf numFmtId="4" fontId="30" fillId="0" borderId="24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9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2" fillId="19" borderId="0" xfId="0" applyFont="1" applyFill="1" applyAlignment="1">
      <alignment vertical="top"/>
    </xf>
    <xf numFmtId="4" fontId="12" fillId="19" borderId="0" xfId="0" applyNumberFormat="1" applyFont="1" applyFill="1" applyAlignment="1">
      <alignment vertical="top"/>
    </xf>
    <xf numFmtId="0" fontId="14" fillId="19" borderId="21" xfId="0" applyFont="1" applyFill="1" applyBorder="1" applyAlignment="1">
      <alignment horizontal="center" vertical="top"/>
    </xf>
    <xf numFmtId="0" fontId="14" fillId="19" borderId="31" xfId="0" applyFont="1" applyFill="1" applyBorder="1" applyAlignment="1">
      <alignment horizontal="center" vertical="top"/>
    </xf>
    <xf numFmtId="4" fontId="14" fillId="19" borderId="27" xfId="0" applyNumberFormat="1" applyFont="1" applyFill="1" applyBorder="1" applyAlignment="1">
      <alignment horizontal="center" vertical="top" wrapText="1"/>
    </xf>
    <xf numFmtId="0" fontId="11" fillId="19" borderId="13" xfId="0" applyFont="1" applyFill="1" applyBorder="1" applyAlignment="1">
      <alignment vertical="top" wrapText="1"/>
    </xf>
    <xf numFmtId="0" fontId="11" fillId="19" borderId="14" xfId="0" applyFont="1" applyFill="1" applyBorder="1" applyAlignment="1">
      <alignment horizontal="left" vertical="top" wrapText="1"/>
    </xf>
    <xf numFmtId="2" fontId="11" fillId="19" borderId="14" xfId="0" applyNumberFormat="1" applyFont="1" applyFill="1" applyBorder="1" applyAlignment="1">
      <alignment vertical="top"/>
    </xf>
    <xf numFmtId="0" fontId="11" fillId="19" borderId="14" xfId="0" applyFont="1" applyFill="1" applyBorder="1" applyAlignment="1">
      <alignment vertical="top"/>
    </xf>
    <xf numFmtId="4" fontId="11" fillId="19" borderId="24" xfId="0" applyNumberFormat="1" applyFont="1" applyFill="1" applyBorder="1" applyAlignment="1">
      <alignment vertical="top"/>
    </xf>
    <xf numFmtId="49" fontId="13" fillId="19" borderId="11" xfId="0" applyNumberFormat="1" applyFont="1" applyFill="1" applyBorder="1" applyAlignment="1">
      <alignment vertical="top"/>
    </xf>
    <xf numFmtId="49" fontId="13" fillId="19" borderId="11" xfId="0" applyNumberFormat="1" applyFont="1" applyFill="1" applyBorder="1" applyAlignment="1">
      <alignment horizontal="center" vertical="top"/>
    </xf>
    <xf numFmtId="4" fontId="13" fillId="19" borderId="12" xfId="0" applyNumberFormat="1" applyFont="1" applyFill="1" applyBorder="1" applyAlignment="1">
      <alignment vertical="top"/>
    </xf>
    <xf numFmtId="0" fontId="13" fillId="19" borderId="10" xfId="0" applyFont="1" applyFill="1" applyBorder="1" applyAlignment="1">
      <alignment vertical="top" wrapText="1"/>
    </xf>
    <xf numFmtId="0" fontId="13" fillId="19" borderId="13" xfId="0" applyFont="1" applyFill="1" applyBorder="1" applyAlignment="1">
      <alignment vertical="top" wrapText="1"/>
    </xf>
    <xf numFmtId="49" fontId="13" fillId="19" borderId="14" xfId="0" applyNumberFormat="1" applyFont="1" applyFill="1" applyBorder="1" applyAlignment="1">
      <alignment horizontal="center" vertical="top"/>
    </xf>
    <xf numFmtId="0" fontId="13" fillId="19" borderId="13" xfId="0" applyFont="1" applyFill="1" applyBorder="1" applyAlignment="1">
      <alignment horizontal="left" vertical="top" wrapText="1"/>
    </xf>
    <xf numFmtId="0" fontId="13" fillId="19" borderId="13" xfId="0" applyFont="1" applyFill="1" applyBorder="1" applyAlignment="1">
      <alignment vertical="top"/>
    </xf>
    <xf numFmtId="49" fontId="13" fillId="19" borderId="14" xfId="0" applyNumberFormat="1" applyFont="1" applyFill="1" applyBorder="1" applyAlignment="1">
      <alignment vertical="top"/>
    </xf>
    <xf numFmtId="0" fontId="14" fillId="19" borderId="14" xfId="0" applyFont="1" applyFill="1" applyBorder="1" applyAlignment="1">
      <alignment horizontal="center" vertical="top"/>
    </xf>
    <xf numFmtId="4" fontId="14" fillId="19" borderId="14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4" fontId="14" fillId="0" borderId="12" xfId="0" applyNumberFormat="1" applyFont="1" applyFill="1" applyBorder="1" applyAlignment="1">
      <alignment horizontal="right" vertical="top" wrapText="1"/>
    </xf>
    <xf numFmtId="4" fontId="14" fillId="0" borderId="24" xfId="0" applyNumberFormat="1" applyFont="1" applyBorder="1" applyAlignment="1">
      <alignment horizontal="right" vertical="top"/>
    </xf>
    <xf numFmtId="4" fontId="13" fillId="0" borderId="12" xfId="0" applyNumberFormat="1" applyFont="1" applyFill="1" applyBorder="1" applyAlignment="1">
      <alignment horizontal="right" vertical="top"/>
    </xf>
    <xf numFmtId="4" fontId="0" fillId="0" borderId="3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53" fillId="0" borderId="24" xfId="0" applyNumberFormat="1" applyFont="1" applyBorder="1" applyAlignment="1">
      <alignment horizontal="center"/>
    </xf>
    <xf numFmtId="2" fontId="54" fillId="0" borderId="36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54" fillId="0" borderId="24" xfId="0" applyNumberFormat="1" applyFont="1" applyBorder="1" applyAlignment="1">
      <alignment horizontal="center"/>
    </xf>
    <xf numFmtId="9" fontId="12" fillId="0" borderId="0" xfId="0" applyNumberFormat="1" applyFont="1" applyAlignment="1">
      <alignment vertical="top"/>
    </xf>
    <xf numFmtId="0" fontId="6" fillId="0" borderId="23" xfId="36" applyFont="1" applyFill="1" applyBorder="1" applyAlignment="1">
      <alignment horizontal="center" vertical="center"/>
    </xf>
    <xf numFmtId="4" fontId="14" fillId="0" borderId="0" xfId="0" applyNumberFormat="1" applyFont="1" applyAlignment="1">
      <alignment vertical="top"/>
    </xf>
    <xf numFmtId="0" fontId="0" fillId="0" borderId="14" xfId="36" applyFont="1" applyFill="1" applyBorder="1" applyAlignment="1">
      <alignment vertical="top" wrapText="1"/>
    </xf>
    <xf numFmtId="0" fontId="0" fillId="0" borderId="14" xfId="36" applyFont="1" applyFill="1" applyBorder="1" applyAlignment="1">
      <alignment horizontal="center" vertical="top" wrapText="1"/>
    </xf>
    <xf numFmtId="0" fontId="52" fillId="0" borderId="14" xfId="36" applyFont="1" applyFill="1" applyBorder="1" applyAlignment="1">
      <alignment horizontal="center" vertical="center"/>
    </xf>
    <xf numFmtId="49" fontId="0" fillId="0" borderId="14" xfId="36" applyNumberFormat="1" applyFont="1" applyFill="1" applyBorder="1" applyAlignment="1">
      <alignment horizontal="center" vertical="center"/>
    </xf>
    <xf numFmtId="0" fontId="0" fillId="0" borderId="14" xfId="36" applyFont="1" applyFill="1" applyBorder="1" applyAlignment="1">
      <alignment horizontal="center" vertical="center"/>
    </xf>
    <xf numFmtId="4" fontId="6" fillId="0" borderId="34" xfId="36" applyNumberFormat="1" applyFont="1" applyFill="1" applyBorder="1" applyAlignment="1">
      <alignment horizontal="right" vertical="center"/>
    </xf>
    <xf numFmtId="4" fontId="52" fillId="0" borderId="30" xfId="36" applyNumberFormat="1" applyFont="1" applyFill="1" applyBorder="1" applyAlignment="1">
      <alignment horizontal="right" vertical="center"/>
    </xf>
    <xf numFmtId="4" fontId="52" fillId="0" borderId="14" xfId="36" applyNumberFormat="1" applyFont="1" applyFill="1" applyBorder="1" applyAlignment="1">
      <alignment horizontal="right" vertical="center"/>
    </xf>
    <xf numFmtId="2" fontId="52" fillId="0" borderId="30" xfId="36" applyNumberFormat="1" applyFont="1" applyFill="1" applyBorder="1" applyAlignment="1">
      <alignment horizontal="right" vertical="center"/>
    </xf>
    <xf numFmtId="2" fontId="6" fillId="0" borderId="34" xfId="36" applyNumberFormat="1" applyFont="1" applyFill="1" applyBorder="1" applyAlignment="1">
      <alignment horizontal="right" vertical="center"/>
    </xf>
    <xf numFmtId="10" fontId="12" fillId="0" borderId="0" xfId="0" applyNumberFormat="1" applyFont="1" applyAlignment="1">
      <alignment vertical="top"/>
    </xf>
    <xf numFmtId="4" fontId="13" fillId="0" borderId="0" xfId="0" applyNumberFormat="1" applyFont="1" applyAlignment="1">
      <alignment vertical="top"/>
    </xf>
    <xf numFmtId="49" fontId="0" fillId="0" borderId="14" xfId="36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14" fillId="19" borderId="0" xfId="0" applyFont="1" applyFill="1" applyAlignment="1">
      <alignment vertical="top" wrapText="1"/>
    </xf>
    <xf numFmtId="2" fontId="0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49" fontId="16" fillId="0" borderId="14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167" fontId="12" fillId="0" borderId="0" xfId="0" applyNumberFormat="1" applyFont="1" applyAlignment="1">
      <alignment vertical="top"/>
    </xf>
    <xf numFmtId="168" fontId="12" fillId="0" borderId="0" xfId="0" applyNumberFormat="1" applyFont="1" applyAlignment="1">
      <alignment vertical="top"/>
    </xf>
    <xf numFmtId="2" fontId="14" fillId="0" borderId="0" xfId="0" applyNumberFormat="1" applyFont="1" applyAlignment="1">
      <alignment vertical="top"/>
    </xf>
    <xf numFmtId="4" fontId="6" fillId="0" borderId="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right" vertical="top"/>
    </xf>
    <xf numFmtId="4" fontId="11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4" fontId="12" fillId="0" borderId="13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right" vertical="top"/>
    </xf>
    <xf numFmtId="4" fontId="12" fillId="0" borderId="29" xfId="0" applyNumberFormat="1" applyFont="1" applyBorder="1" applyAlignment="1">
      <alignment horizontal="center"/>
    </xf>
    <xf numFmtId="4" fontId="17" fillId="0" borderId="24" xfId="0" applyNumberFormat="1" applyFont="1" applyFill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/>
    </xf>
    <xf numFmtId="0" fontId="11" fillId="0" borderId="13" xfId="0" applyFont="1" applyFill="1" applyBorder="1" applyAlignment="1">
      <alignment vertical="top"/>
    </xf>
    <xf numFmtId="0" fontId="11" fillId="19" borderId="10" xfId="0" applyFont="1" applyFill="1" applyBorder="1" applyAlignment="1">
      <alignment vertical="top"/>
    </xf>
    <xf numFmtId="0" fontId="11" fillId="19" borderId="13" xfId="0" applyFont="1" applyFill="1" applyBorder="1" applyAlignment="1">
      <alignment horizontal="left" vertical="top" wrapText="1"/>
    </xf>
    <xf numFmtId="49" fontId="11" fillId="19" borderId="11" xfId="0" applyNumberFormat="1" applyFont="1" applyFill="1" applyBorder="1" applyAlignment="1">
      <alignment vertical="top"/>
    </xf>
    <xf numFmtId="49" fontId="11" fillId="19" borderId="14" xfId="0" applyNumberFormat="1" applyFont="1" applyFill="1" applyBorder="1" applyAlignment="1">
      <alignment horizontal="center" vertical="top"/>
    </xf>
    <xf numFmtId="4" fontId="11" fillId="19" borderId="12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49" fontId="11" fillId="19" borderId="14" xfId="0" applyNumberFormat="1" applyFont="1" applyFill="1" applyBorder="1" applyAlignment="1">
      <alignment horizontal="left" vertical="top"/>
    </xf>
    <xf numFmtId="49" fontId="11" fillId="19" borderId="14" xfId="0" applyNumberFormat="1" applyFont="1" applyFill="1" applyBorder="1" applyAlignment="1">
      <alignment vertical="top"/>
    </xf>
    <xf numFmtId="49" fontId="11" fillId="0" borderId="11" xfId="0" applyNumberFormat="1" applyFont="1" applyFill="1" applyBorder="1" applyAlignment="1">
      <alignment vertical="top"/>
    </xf>
    <xf numFmtId="49" fontId="11" fillId="19" borderId="11" xfId="0" applyNumberFormat="1" applyFont="1" applyFill="1" applyBorder="1" applyAlignment="1">
      <alignment horizontal="center" vertical="top"/>
    </xf>
    <xf numFmtId="4" fontId="11" fillId="0" borderId="0" xfId="0" applyNumberFormat="1" applyFont="1" applyAlignment="1">
      <alignment vertical="top"/>
    </xf>
    <xf numFmtId="0" fontId="6" fillId="0" borderId="0" xfId="36" applyFont="1" applyAlignment="1">
      <alignment horizontal="center"/>
    </xf>
    <xf numFmtId="0" fontId="17" fillId="0" borderId="0" xfId="46" applyFont="1" applyFill="1"/>
    <xf numFmtId="0" fontId="1" fillId="0" borderId="0" xfId="46"/>
    <xf numFmtId="0" fontId="17" fillId="0" borderId="0" xfId="47" applyFont="1" applyFill="1"/>
    <xf numFmtId="0" fontId="17" fillId="0" borderId="0" xfId="47" applyFont="1" applyFill="1" applyAlignment="1">
      <alignment horizontal="right" vertical="center"/>
    </xf>
    <xf numFmtId="0" fontId="7" fillId="0" borderId="15" xfId="47" applyFont="1" applyFill="1" applyBorder="1" applyAlignment="1">
      <alignment horizontal="center" vertical="top" wrapText="1"/>
    </xf>
    <xf numFmtId="0" fontId="7" fillId="19" borderId="14" xfId="46" applyFont="1" applyFill="1" applyBorder="1" applyAlignment="1">
      <alignment horizontal="left" vertical="center" wrapText="1" indent="1"/>
    </xf>
    <xf numFmtId="0" fontId="17" fillId="19" borderId="14" xfId="46" applyFont="1" applyFill="1" applyBorder="1" applyAlignment="1">
      <alignment horizontal="left" vertical="center" wrapText="1" indent="1"/>
    </xf>
    <xf numFmtId="0" fontId="7" fillId="19" borderId="14" xfId="47" applyFont="1" applyFill="1" applyBorder="1" applyAlignment="1">
      <alignment horizontal="left" vertical="center" wrapText="1" indent="1"/>
    </xf>
    <xf numFmtId="0" fontId="7" fillId="19" borderId="14" xfId="47" applyFont="1" applyFill="1" applyBorder="1" applyAlignment="1">
      <alignment horizontal="right" vertical="center" wrapText="1" indent="1"/>
    </xf>
    <xf numFmtId="0" fontId="17" fillId="19" borderId="14" xfId="47" applyFont="1" applyFill="1" applyBorder="1" applyAlignment="1">
      <alignment horizontal="right" vertical="center" wrapText="1" indent="1"/>
    </xf>
    <xf numFmtId="0" fontId="7" fillId="19" borderId="14" xfId="47" applyFont="1" applyFill="1" applyBorder="1" applyAlignment="1" applyProtection="1">
      <alignment horizontal="right" vertical="center" wrapText="1" indent="1"/>
    </xf>
    <xf numFmtId="0" fontId="17" fillId="19" borderId="14" xfId="47" applyFont="1" applyFill="1" applyBorder="1" applyAlignment="1">
      <alignment horizontal="left" vertical="center" wrapText="1" indent="1"/>
    </xf>
    <xf numFmtId="0" fontId="7" fillId="19" borderId="14" xfId="46" applyFont="1" applyFill="1" applyBorder="1" applyAlignment="1">
      <alignment horizontal="right" vertical="center" wrapText="1" indent="1"/>
    </xf>
    <xf numFmtId="0" fontId="17" fillId="19" borderId="14" xfId="46" applyFont="1" applyFill="1" applyBorder="1" applyAlignment="1">
      <alignment horizontal="right" vertical="center" wrapText="1" indent="1"/>
    </xf>
    <xf numFmtId="0" fontId="7" fillId="19" borderId="14" xfId="46" applyFont="1" applyFill="1" applyBorder="1" applyAlignment="1" applyProtection="1">
      <alignment horizontal="right" vertical="center" wrapText="1" indent="1"/>
    </xf>
    <xf numFmtId="165" fontId="17" fillId="19" borderId="14" xfId="46" applyNumberFormat="1" applyFont="1" applyFill="1" applyBorder="1" applyAlignment="1">
      <alignment horizontal="right" vertical="center" wrapText="1" indent="1"/>
    </xf>
    <xf numFmtId="3" fontId="7" fillId="19" borderId="14" xfId="46" applyNumberFormat="1" applyFont="1" applyFill="1" applyBorder="1" applyAlignment="1">
      <alignment horizontal="right" vertical="center" wrapText="1" indent="1"/>
    </xf>
    <xf numFmtId="3" fontId="56" fillId="19" borderId="14" xfId="46" applyNumberFormat="1" applyFont="1" applyFill="1" applyBorder="1" applyAlignment="1">
      <alignment horizontal="right" vertical="center" wrapText="1" indent="1"/>
    </xf>
    <xf numFmtId="3" fontId="7" fillId="19" borderId="14" xfId="46" applyNumberFormat="1" applyFont="1" applyFill="1" applyBorder="1" applyAlignment="1" applyProtection="1">
      <alignment horizontal="right" vertical="center" wrapText="1" indent="1"/>
    </xf>
    <xf numFmtId="165" fontId="17" fillId="19" borderId="14" xfId="47" applyNumberFormat="1" applyFont="1" applyFill="1" applyBorder="1" applyAlignment="1">
      <alignment horizontal="right" vertical="center" wrapText="1" indent="1"/>
    </xf>
    <xf numFmtId="165" fontId="17" fillId="19" borderId="14" xfId="46" applyNumberFormat="1" applyFont="1" applyFill="1" applyBorder="1" applyAlignment="1">
      <alignment horizontal="center" vertical="center" wrapText="1"/>
    </xf>
    <xf numFmtId="0" fontId="1" fillId="0" borderId="0" xfId="46" applyFont="1"/>
    <xf numFmtId="0" fontId="6" fillId="0" borderId="0" xfId="36" applyFont="1" applyAlignment="1">
      <alignment horizontal="center"/>
    </xf>
    <xf numFmtId="0" fontId="17" fillId="0" borderId="0" xfId="0" applyFont="1"/>
    <xf numFmtId="0" fontId="7" fillId="0" borderId="0" xfId="36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6" fillId="0" borderId="26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6" fillId="0" borderId="15" xfId="0" applyFont="1" applyBorder="1"/>
    <xf numFmtId="2" fontId="6" fillId="0" borderId="36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3" fillId="0" borderId="26" xfId="0" applyFont="1" applyBorder="1" applyAlignment="1">
      <alignment wrapText="1"/>
    </xf>
    <xf numFmtId="0" fontId="53" fillId="0" borderId="15" xfId="0" applyFont="1" applyBorder="1"/>
    <xf numFmtId="2" fontId="53" fillId="0" borderId="3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53" fillId="0" borderId="45" xfId="0" applyNumberFormat="1" applyFont="1" applyBorder="1" applyAlignment="1">
      <alignment horizontal="center"/>
    </xf>
    <xf numFmtId="0" fontId="11" fillId="0" borderId="44" xfId="0" applyFont="1" applyFill="1" applyBorder="1" applyAlignment="1">
      <alignment vertical="top" wrapText="1"/>
    </xf>
    <xf numFmtId="0" fontId="13" fillId="19" borderId="0" xfId="0" applyFont="1" applyFill="1" applyAlignment="1">
      <alignment vertical="top"/>
    </xf>
    <xf numFmtId="4" fontId="12" fillId="0" borderId="24" xfId="0" applyNumberFormat="1" applyFont="1" applyBorder="1" applyAlignment="1">
      <alignment horizontal="right" vertical="top" wrapText="1"/>
    </xf>
    <xf numFmtId="4" fontId="12" fillId="0" borderId="24" xfId="0" applyNumberFormat="1" applyFont="1" applyBorder="1" applyAlignment="1">
      <alignment vertical="top" wrapText="1"/>
    </xf>
    <xf numFmtId="0" fontId="12" fillId="19" borderId="13" xfId="0" applyFont="1" applyFill="1" applyBorder="1" applyAlignment="1">
      <alignment vertical="top" wrapText="1"/>
    </xf>
    <xf numFmtId="49" fontId="12" fillId="19" borderId="14" xfId="0" applyNumberFormat="1" applyFont="1" applyFill="1" applyBorder="1" applyAlignment="1">
      <alignment vertical="top"/>
    </xf>
    <xf numFmtId="49" fontId="12" fillId="19" borderId="14" xfId="0" applyNumberFormat="1" applyFont="1" applyFill="1" applyBorder="1" applyAlignment="1">
      <alignment horizontal="center" vertical="top"/>
    </xf>
    <xf numFmtId="9" fontId="12" fillId="19" borderId="0" xfId="0" applyNumberFormat="1" applyFont="1" applyFill="1" applyAlignment="1">
      <alignment vertical="top"/>
    </xf>
    <xf numFmtId="167" fontId="12" fillId="19" borderId="0" xfId="0" applyNumberFormat="1" applyFont="1" applyFill="1" applyAlignment="1">
      <alignment vertical="top"/>
    </xf>
    <xf numFmtId="0" fontId="57" fillId="0" borderId="13" xfId="0" applyFont="1" applyBorder="1" applyAlignment="1">
      <alignment vertical="top" wrapText="1"/>
    </xf>
    <xf numFmtId="49" fontId="57" fillId="0" borderId="14" xfId="0" applyNumberFormat="1" applyFont="1" applyBorder="1" applyAlignment="1">
      <alignment vertical="top"/>
    </xf>
    <xf numFmtId="49" fontId="57" fillId="0" borderId="14" xfId="0" applyNumberFormat="1" applyFont="1" applyBorder="1" applyAlignment="1">
      <alignment horizontal="center" vertical="top"/>
    </xf>
    <xf numFmtId="4" fontId="57" fillId="0" borderId="24" xfId="0" applyNumberFormat="1" applyFont="1" applyBorder="1" applyAlignment="1">
      <alignment horizontal="right" vertical="top"/>
    </xf>
    <xf numFmtId="1" fontId="57" fillId="0" borderId="0" xfId="0" applyNumberFormat="1" applyFont="1" applyAlignment="1">
      <alignment vertical="top"/>
    </xf>
    <xf numFmtId="167" fontId="57" fillId="0" borderId="0" xfId="0" applyNumberFormat="1" applyFont="1" applyAlignment="1">
      <alignment vertical="top"/>
    </xf>
    <xf numFmtId="0" fontId="57" fillId="0" borderId="0" xfId="0" applyFont="1" applyAlignment="1">
      <alignment vertical="top"/>
    </xf>
    <xf numFmtId="9" fontId="57" fillId="0" borderId="0" xfId="0" applyNumberFormat="1" applyFont="1" applyAlignment="1">
      <alignment vertical="top"/>
    </xf>
    <xf numFmtId="4" fontId="57" fillId="0" borderId="24" xfId="0" applyNumberFormat="1" applyFont="1" applyBorder="1" applyAlignment="1">
      <alignment horizontal="right" vertical="top" wrapText="1"/>
    </xf>
    <xf numFmtId="0" fontId="57" fillId="0" borderId="44" xfId="0" applyFont="1" applyBorder="1" applyAlignment="1">
      <alignment vertical="top" wrapText="1"/>
    </xf>
    <xf numFmtId="0" fontId="57" fillId="0" borderId="14" xfId="0" applyFont="1" applyBorder="1" applyAlignment="1">
      <alignment horizontal="center" vertical="top" wrapText="1"/>
    </xf>
    <xf numFmtId="49" fontId="57" fillId="0" borderId="14" xfId="0" applyNumberFormat="1" applyFont="1" applyBorder="1" applyAlignment="1">
      <alignment horizontal="center" vertical="top" wrapText="1"/>
    </xf>
    <xf numFmtId="49" fontId="57" fillId="0" borderId="14" xfId="0" applyNumberFormat="1" applyFont="1" applyFill="1" applyBorder="1" applyAlignment="1">
      <alignment horizontal="center" vertical="top"/>
    </xf>
    <xf numFmtId="9" fontId="14" fillId="0" borderId="0" xfId="0" applyNumberFormat="1" applyFont="1" applyAlignment="1">
      <alignment vertical="top"/>
    </xf>
    <xf numFmtId="4" fontId="57" fillId="19" borderId="24" xfId="0" applyNumberFormat="1" applyFont="1" applyFill="1" applyBorder="1" applyAlignment="1">
      <alignment horizontal="right" vertical="top"/>
    </xf>
    <xf numFmtId="168" fontId="57" fillId="0" borderId="0" xfId="0" applyNumberFormat="1" applyFont="1" applyAlignment="1">
      <alignment vertical="top"/>
    </xf>
    <xf numFmtId="0" fontId="13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vertical="top"/>
    </xf>
    <xf numFmtId="4" fontId="13" fillId="0" borderId="24" xfId="0" applyNumberFormat="1" applyFont="1" applyBorder="1" applyAlignment="1">
      <alignment horizontal="right" vertical="top" wrapText="1"/>
    </xf>
    <xf numFmtId="0" fontId="12" fillId="0" borderId="26" xfId="0" applyFont="1" applyBorder="1" applyAlignment="1">
      <alignment vertical="top" wrapText="1"/>
    </xf>
    <xf numFmtId="49" fontId="12" fillId="0" borderId="15" xfId="0" applyNumberFormat="1" applyFont="1" applyBorder="1" applyAlignment="1">
      <alignment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 vertical="top"/>
    </xf>
    <xf numFmtId="4" fontId="12" fillId="0" borderId="36" xfId="0" applyNumberFormat="1" applyFont="1" applyBorder="1" applyAlignment="1">
      <alignment horizontal="right" vertical="top" wrapText="1"/>
    </xf>
    <xf numFmtId="0" fontId="57" fillId="0" borderId="26" xfId="0" applyFont="1" applyBorder="1" applyAlignment="1">
      <alignment vertical="top" wrapText="1"/>
    </xf>
    <xf numFmtId="49" fontId="57" fillId="0" borderId="15" xfId="0" applyNumberFormat="1" applyFont="1" applyBorder="1" applyAlignment="1">
      <alignment vertical="top"/>
    </xf>
    <xf numFmtId="49" fontId="57" fillId="0" borderId="15" xfId="0" applyNumberFormat="1" applyFont="1" applyFill="1" applyBorder="1" applyAlignment="1">
      <alignment horizontal="center" vertical="top"/>
    </xf>
    <xf numFmtId="49" fontId="57" fillId="0" borderId="15" xfId="0" applyNumberFormat="1" applyFont="1" applyBorder="1" applyAlignment="1">
      <alignment horizontal="center" vertical="top"/>
    </xf>
    <xf numFmtId="4" fontId="57" fillId="0" borderId="36" xfId="0" applyNumberFormat="1" applyFont="1" applyBorder="1" applyAlignment="1">
      <alignment horizontal="right" vertical="top" wrapText="1"/>
    </xf>
    <xf numFmtId="4" fontId="57" fillId="0" borderId="24" xfId="0" applyNumberFormat="1" applyFont="1" applyBorder="1" applyAlignment="1">
      <alignment vertical="top" wrapText="1"/>
    </xf>
    <xf numFmtId="49" fontId="58" fillId="0" borderId="14" xfId="0" applyNumberFormat="1" applyFont="1" applyBorder="1" applyAlignment="1">
      <alignment horizontal="center" vertical="top"/>
    </xf>
    <xf numFmtId="0" fontId="57" fillId="0" borderId="13" xfId="0" applyFont="1" applyBorder="1" applyAlignment="1">
      <alignment wrapText="1"/>
    </xf>
    <xf numFmtId="4" fontId="57" fillId="0" borderId="0" xfId="0" applyNumberFormat="1" applyFont="1" applyAlignment="1">
      <alignment vertical="top"/>
    </xf>
    <xf numFmtId="4" fontId="13" fillId="19" borderId="24" xfId="0" applyNumberFormat="1" applyFont="1" applyFill="1" applyBorder="1" applyAlignment="1">
      <alignment horizontal="right" vertical="top" wrapText="1"/>
    </xf>
    <xf numFmtId="0" fontId="59" fillId="0" borderId="13" xfId="0" applyFont="1" applyBorder="1" applyAlignment="1">
      <alignment vertical="top" wrapText="1"/>
    </xf>
    <xf numFmtId="49" fontId="59" fillId="0" borderId="14" xfId="0" applyNumberFormat="1" applyFont="1" applyBorder="1" applyAlignment="1">
      <alignment vertical="top"/>
    </xf>
    <xf numFmtId="49" fontId="59" fillId="0" borderId="14" xfId="0" applyNumberFormat="1" applyFont="1" applyBorder="1" applyAlignment="1">
      <alignment horizontal="center" vertical="top"/>
    </xf>
    <xf numFmtId="4" fontId="59" fillId="0" borderId="24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top" wrapText="1"/>
    </xf>
    <xf numFmtId="49" fontId="58" fillId="0" borderId="14" xfId="0" applyNumberFormat="1" applyFont="1" applyBorder="1" applyAlignment="1">
      <alignment vertical="top"/>
    </xf>
    <xf numFmtId="4" fontId="58" fillId="0" borderId="24" xfId="0" applyNumberFormat="1" applyFont="1" applyBorder="1" applyAlignment="1">
      <alignment vertical="top" wrapText="1"/>
    </xf>
    <xf numFmtId="0" fontId="58" fillId="0" borderId="13" xfId="0" applyFont="1" applyFill="1" applyBorder="1" applyAlignment="1">
      <alignment vertical="top" wrapText="1"/>
    </xf>
    <xf numFmtId="49" fontId="58" fillId="0" borderId="14" xfId="0" applyNumberFormat="1" applyFont="1" applyFill="1" applyBorder="1" applyAlignment="1">
      <alignment horizontal="center" vertical="top"/>
    </xf>
    <xf numFmtId="4" fontId="58" fillId="0" borderId="24" xfId="0" applyNumberFormat="1" applyFont="1" applyFill="1" applyBorder="1" applyAlignment="1">
      <alignment vertical="top" wrapText="1"/>
    </xf>
    <xf numFmtId="4" fontId="13" fillId="0" borderId="24" xfId="0" applyNumberFormat="1" applyFont="1" applyFill="1" applyBorder="1" applyAlignment="1">
      <alignment vertical="top" wrapText="1"/>
    </xf>
    <xf numFmtId="0" fontId="57" fillId="0" borderId="13" xfId="0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" fontId="13" fillId="0" borderId="13" xfId="0" applyNumberFormat="1" applyFont="1" applyFill="1" applyBorder="1" applyAlignment="1">
      <alignment vertical="top" wrapText="1"/>
    </xf>
    <xf numFmtId="4" fontId="57" fillId="0" borderId="24" xfId="0" applyNumberFormat="1" applyFont="1" applyFill="1" applyBorder="1" applyAlignment="1">
      <alignment horizontal="right" vertical="top"/>
    </xf>
    <xf numFmtId="0" fontId="14" fillId="0" borderId="13" xfId="0" applyFont="1" applyBorder="1" applyAlignment="1">
      <alignment vertical="top"/>
    </xf>
    <xf numFmtId="4" fontId="14" fillId="0" borderId="24" xfId="0" applyNumberFormat="1" applyFont="1" applyBorder="1" applyAlignment="1">
      <alignment vertical="top"/>
    </xf>
    <xf numFmtId="0" fontId="0" fillId="0" borderId="46" xfId="36" applyFont="1" applyFill="1" applyBorder="1" applyAlignment="1">
      <alignment vertical="top" wrapText="1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4" fontId="12" fillId="0" borderId="18" xfId="0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14" fillId="19" borderId="0" xfId="0" applyFont="1" applyFill="1" applyAlignment="1">
      <alignment horizontal="center" vertical="top" wrapText="1"/>
    </xf>
    <xf numFmtId="4" fontId="12" fillId="19" borderId="18" xfId="0" applyNumberFormat="1" applyFont="1" applyFill="1" applyBorder="1" applyAlignment="1">
      <alignment horizontal="right" vertical="top"/>
    </xf>
    <xf numFmtId="0" fontId="11" fillId="19" borderId="0" xfId="0" applyFont="1" applyFill="1" applyAlignment="1">
      <alignment horizontal="right" vertical="top"/>
    </xf>
    <xf numFmtId="0" fontId="13" fillId="19" borderId="0" xfId="0" applyFont="1" applyFill="1" applyAlignment="1">
      <alignment horizontal="right" vertical="top"/>
    </xf>
    <xf numFmtId="0" fontId="14" fillId="19" borderId="0" xfId="0" applyFont="1" applyFill="1" applyAlignment="1">
      <alignment horizontal="right" vertical="top" wrapText="1"/>
    </xf>
    <xf numFmtId="0" fontId="14" fillId="0" borderId="0" xfId="0" applyFont="1" applyAlignment="1">
      <alignment horizontal="center" vertical="top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3" xfId="36" applyFont="1" applyFill="1" applyBorder="1" applyAlignment="1">
      <alignment horizontal="center" vertical="center" wrapText="1"/>
    </xf>
    <xf numFmtId="0" fontId="6" fillId="0" borderId="17" xfId="36" applyFont="1" applyFill="1" applyBorder="1" applyAlignment="1">
      <alignment horizontal="center" vertical="center" wrapText="1"/>
    </xf>
    <xf numFmtId="49" fontId="50" fillId="0" borderId="22" xfId="36" applyNumberFormat="1" applyFont="1" applyFill="1" applyBorder="1" applyAlignment="1">
      <alignment horizontal="center" vertical="center"/>
    </xf>
    <xf numFmtId="49" fontId="50" fillId="0" borderId="16" xfId="36" applyNumberFormat="1" applyFont="1" applyFill="1" applyBorder="1" applyAlignment="1">
      <alignment horizontal="center" vertical="center"/>
    </xf>
    <xf numFmtId="3" fontId="6" fillId="0" borderId="32" xfId="36" applyNumberFormat="1" applyFont="1" applyFill="1" applyBorder="1" applyAlignment="1">
      <alignment horizontal="center" vertical="center" wrapText="1"/>
    </xf>
    <xf numFmtId="3" fontId="6" fillId="0" borderId="30" xfId="36" applyNumberFormat="1" applyFont="1" applyFill="1" applyBorder="1" applyAlignment="1">
      <alignment horizontal="center" vertical="center" wrapText="1"/>
    </xf>
    <xf numFmtId="0" fontId="6" fillId="0" borderId="23" xfId="36" applyFont="1" applyFill="1" applyBorder="1" applyAlignment="1">
      <alignment horizontal="center" vertical="center"/>
    </xf>
    <xf numFmtId="0" fontId="6" fillId="0" borderId="0" xfId="36" applyFont="1" applyAlignment="1">
      <alignment horizontal="center"/>
    </xf>
    <xf numFmtId="0" fontId="14" fillId="0" borderId="0" xfId="36" applyFont="1" applyAlignment="1">
      <alignment horizontal="center" wrapText="1"/>
    </xf>
    <xf numFmtId="0" fontId="6" fillId="0" borderId="0" xfId="36" applyFont="1" applyFill="1" applyBorder="1" applyAlignment="1">
      <alignment horizontal="center" vertical="center" wrapText="1"/>
    </xf>
    <xf numFmtId="0" fontId="52" fillId="0" borderId="0" xfId="36" applyFont="1" applyFill="1" applyBorder="1" applyAlignment="1">
      <alignment horizontal="center" vertical="center" wrapText="1"/>
    </xf>
    <xf numFmtId="49" fontId="0" fillId="0" borderId="22" xfId="36" applyNumberFormat="1" applyFont="1" applyFill="1" applyBorder="1" applyAlignment="1">
      <alignment horizontal="center" vertical="top"/>
    </xf>
    <xf numFmtId="49" fontId="4" fillId="0" borderId="16" xfId="36" applyNumberFormat="1" applyFont="1" applyFill="1" applyBorder="1" applyAlignment="1">
      <alignment horizontal="center" vertical="top"/>
    </xf>
    <xf numFmtId="0" fontId="0" fillId="0" borderId="31" xfId="36" applyFont="1" applyFill="1" applyBorder="1" applyAlignment="1">
      <alignment vertical="top" wrapText="1"/>
    </xf>
    <xf numFmtId="0" fontId="4" fillId="0" borderId="33" xfId="36" applyFont="1" applyFill="1" applyBorder="1" applyAlignment="1">
      <alignment vertical="top" wrapText="1"/>
    </xf>
    <xf numFmtId="0" fontId="31" fillId="0" borderId="0" xfId="36" applyFont="1" applyFill="1" applyBorder="1" applyAlignment="1">
      <alignment horizontal="center"/>
    </xf>
    <xf numFmtId="0" fontId="6" fillId="0" borderId="42" xfId="36" applyFont="1" applyFill="1" applyBorder="1" applyAlignment="1">
      <alignment horizontal="left"/>
    </xf>
    <xf numFmtId="0" fontId="6" fillId="0" borderId="43" xfId="36" applyFont="1" applyFill="1" applyBorder="1" applyAlignment="1">
      <alignment horizontal="left"/>
    </xf>
    <xf numFmtId="0" fontId="6" fillId="0" borderId="38" xfId="36" applyFont="1" applyFill="1" applyBorder="1" applyAlignment="1">
      <alignment horizontal="left"/>
    </xf>
    <xf numFmtId="0" fontId="6" fillId="0" borderId="33" xfId="36" applyFont="1" applyFill="1" applyBorder="1" applyAlignment="1">
      <alignment horizontal="left"/>
    </xf>
    <xf numFmtId="0" fontId="0" fillId="0" borderId="23" xfId="36" applyFont="1" applyFill="1" applyBorder="1" applyAlignment="1">
      <alignment vertical="top" wrapText="1"/>
    </xf>
    <xf numFmtId="0" fontId="4" fillId="0" borderId="17" xfId="36" applyFont="1" applyFill="1" applyBorder="1" applyAlignment="1">
      <alignment vertical="top" wrapText="1"/>
    </xf>
    <xf numFmtId="0" fontId="7" fillId="0" borderId="0" xfId="36" applyFont="1" applyAlignment="1">
      <alignment horizontal="center"/>
    </xf>
    <xf numFmtId="0" fontId="17" fillId="0" borderId="0" xfId="0" applyFont="1" applyAlignment="1">
      <alignment horizontal="center" wrapText="1"/>
    </xf>
    <xf numFmtId="0" fontId="7" fillId="0" borderId="0" xfId="47" applyFont="1" applyFill="1" applyAlignment="1">
      <alignment horizontal="center" wrapText="1"/>
    </xf>
  </cellXfs>
  <cellStyles count="4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 2 2 2" xfId="45"/>
    <cellStyle name="Обычный 3" xfId="46"/>
    <cellStyle name="Обычный 4" xfId="47"/>
    <cellStyle name="Обычный_ДЦП  2013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66675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71275" y="249936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28450" y="2048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95"/>
  <sheetViews>
    <sheetView tabSelected="1" workbookViewId="0">
      <selection activeCell="A20" sqref="A20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7.8554687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5"/>
      <c r="B1" s="494" t="s">
        <v>169</v>
      </c>
      <c r="C1" s="494"/>
      <c r="D1" s="39"/>
      <c r="E1" s="491"/>
      <c r="F1" s="491"/>
      <c r="G1" s="491"/>
      <c r="H1" s="491"/>
      <c r="I1" s="36"/>
      <c r="J1" s="36"/>
    </row>
    <row r="2" spans="1:21" ht="15.75" x14ac:dyDescent="0.25">
      <c r="A2" s="25"/>
      <c r="B2" s="495" t="s">
        <v>227</v>
      </c>
      <c r="C2" s="495"/>
      <c r="D2" s="39"/>
      <c r="E2" s="1"/>
      <c r="F2" s="1"/>
      <c r="G2" s="1"/>
      <c r="H2" s="1"/>
      <c r="I2" s="36"/>
      <c r="J2" s="36"/>
    </row>
    <row r="3" spans="1:21" ht="38.25" customHeight="1" x14ac:dyDescent="0.2">
      <c r="A3" s="25"/>
      <c r="B3" s="492" t="s">
        <v>419</v>
      </c>
      <c r="C3" s="492"/>
      <c r="D3" s="61"/>
      <c r="E3" s="61"/>
      <c r="F3" s="61"/>
      <c r="G3" s="61"/>
      <c r="H3" s="61"/>
      <c r="I3" s="61"/>
      <c r="J3" s="61"/>
      <c r="K3" s="61"/>
      <c r="L3" s="61"/>
    </row>
    <row r="4" spans="1:21" ht="15" customHeight="1" x14ac:dyDescent="0.25">
      <c r="A4" s="25"/>
      <c r="B4" s="494" t="s">
        <v>315</v>
      </c>
      <c r="C4" s="494"/>
      <c r="D4" s="38"/>
      <c r="E4" s="1"/>
      <c r="F4" s="1"/>
      <c r="G4" s="1"/>
      <c r="H4" s="1"/>
      <c r="I4" s="36"/>
      <c r="J4" s="36"/>
    </row>
    <row r="5" spans="1:21" ht="12.75" hidden="1" customHeight="1" x14ac:dyDescent="0.2">
      <c r="A5" s="25"/>
      <c r="B5" s="25"/>
      <c r="C5" s="25"/>
    </row>
    <row r="6" spans="1:21" ht="27.75" customHeight="1" x14ac:dyDescent="0.25">
      <c r="A6" s="492" t="s">
        <v>424</v>
      </c>
      <c r="B6" s="492"/>
      <c r="C6" s="492"/>
      <c r="D6" s="39"/>
      <c r="E6" s="39"/>
      <c r="F6" s="39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5.75" thickBot="1" x14ac:dyDescent="0.3">
      <c r="A7" s="493" t="s">
        <v>217</v>
      </c>
      <c r="B7" s="493"/>
      <c r="C7" s="493"/>
      <c r="D7" s="54"/>
      <c r="E7" s="37"/>
      <c r="F7" s="37"/>
    </row>
    <row r="8" spans="1:21" ht="25.5" x14ac:dyDescent="0.2">
      <c r="A8" s="40" t="s">
        <v>150</v>
      </c>
      <c r="B8" s="40" t="s">
        <v>170</v>
      </c>
      <c r="C8" s="76" t="s">
        <v>171</v>
      </c>
      <c r="D8" s="55"/>
      <c r="E8" s="50"/>
      <c r="F8" s="45"/>
      <c r="G8" s="78"/>
      <c r="H8" s="83"/>
    </row>
    <row r="9" spans="1:21" ht="5.25" customHeight="1" thickBot="1" x14ac:dyDescent="0.25">
      <c r="A9" s="41"/>
      <c r="B9" s="41"/>
      <c r="C9" s="77"/>
      <c r="D9" s="55"/>
      <c r="E9" s="50"/>
      <c r="F9" s="45"/>
      <c r="G9" s="79"/>
      <c r="H9" s="83"/>
    </row>
    <row r="10" spans="1:21" ht="18" customHeight="1" x14ac:dyDescent="0.2">
      <c r="A10" s="65" t="s">
        <v>11</v>
      </c>
      <c r="B10" s="35" t="s">
        <v>91</v>
      </c>
      <c r="C10" s="150">
        <f>C11+C18+C24+C26+C36+C50+C66+C69</f>
        <v>5392.86</v>
      </c>
      <c r="D10" s="56"/>
      <c r="E10" s="48"/>
      <c r="F10" s="46"/>
      <c r="G10" s="80"/>
      <c r="H10" s="84"/>
      <c r="I10" s="42"/>
    </row>
    <row r="11" spans="1:21" ht="18" customHeight="1" x14ac:dyDescent="0.2">
      <c r="A11" s="90" t="s">
        <v>172</v>
      </c>
      <c r="B11" s="91" t="s">
        <v>353</v>
      </c>
      <c r="C11" s="152">
        <f>C12</f>
        <v>897.36</v>
      </c>
      <c r="D11" s="57"/>
      <c r="E11" s="48"/>
      <c r="F11" s="47"/>
      <c r="G11" s="81"/>
      <c r="H11" s="85"/>
      <c r="I11" s="42"/>
    </row>
    <row r="12" spans="1:21" ht="19.5" customHeight="1" x14ac:dyDescent="0.25">
      <c r="A12" s="33" t="s">
        <v>173</v>
      </c>
      <c r="B12" s="67" t="s">
        <v>354</v>
      </c>
      <c r="C12" s="273">
        <f>C15+C16+C17</f>
        <v>897.36</v>
      </c>
      <c r="D12" s="57"/>
      <c r="E12" s="48"/>
      <c r="F12" s="47"/>
      <c r="G12" s="81"/>
      <c r="H12" s="85"/>
      <c r="I12" s="86"/>
    </row>
    <row r="13" spans="1:21" ht="25.5" hidden="1" customHeight="1" x14ac:dyDescent="0.2">
      <c r="A13" s="30" t="s">
        <v>36</v>
      </c>
      <c r="B13" s="68" t="s">
        <v>37</v>
      </c>
      <c r="C13" s="132"/>
      <c r="D13" s="63"/>
      <c r="E13" s="64"/>
      <c r="F13" s="64"/>
      <c r="G13" s="81"/>
      <c r="H13" s="85"/>
      <c r="I13" s="42"/>
    </row>
    <row r="14" spans="1:21" ht="42" hidden="1" customHeight="1" x14ac:dyDescent="0.2">
      <c r="A14" s="30" t="s">
        <v>174</v>
      </c>
      <c r="B14" s="68" t="s">
        <v>181</v>
      </c>
      <c r="C14" s="132"/>
      <c r="D14" s="57"/>
      <c r="E14" s="48"/>
      <c r="F14" s="47"/>
      <c r="G14" s="81"/>
      <c r="H14" s="85"/>
      <c r="I14" s="42"/>
    </row>
    <row r="15" spans="1:21" ht="89.25" customHeight="1" x14ac:dyDescent="0.2">
      <c r="A15" s="30" t="s">
        <v>464</v>
      </c>
      <c r="B15" s="68" t="s">
        <v>355</v>
      </c>
      <c r="C15" s="153">
        <v>884.15</v>
      </c>
      <c r="D15" s="57"/>
      <c r="E15" s="48"/>
      <c r="F15" s="47"/>
      <c r="G15" s="81"/>
      <c r="H15" s="85"/>
      <c r="I15" s="42"/>
    </row>
    <row r="16" spans="1:21" ht="37.5" customHeight="1" x14ac:dyDescent="0.2">
      <c r="A16" s="30" t="s">
        <v>465</v>
      </c>
      <c r="B16" s="68" t="s">
        <v>356</v>
      </c>
      <c r="C16" s="271">
        <v>13.21</v>
      </c>
      <c r="D16" s="57"/>
      <c r="E16" s="48"/>
      <c r="F16" s="47"/>
      <c r="G16" s="81"/>
      <c r="H16" s="85"/>
      <c r="I16" s="42"/>
    </row>
    <row r="17" spans="1:9" ht="0.75" hidden="1" customHeight="1" x14ac:dyDescent="0.2">
      <c r="A17" s="30" t="s">
        <v>379</v>
      </c>
      <c r="B17" s="68" t="s">
        <v>380</v>
      </c>
      <c r="C17" s="271">
        <v>0</v>
      </c>
      <c r="D17" s="57"/>
      <c r="E17" s="48"/>
      <c r="F17" s="47"/>
      <c r="G17" s="81"/>
      <c r="H17" s="85"/>
      <c r="I17" s="42"/>
    </row>
    <row r="18" spans="1:9" ht="39.75" customHeight="1" x14ac:dyDescent="0.2">
      <c r="A18" s="126" t="s">
        <v>126</v>
      </c>
      <c r="B18" s="94" t="s">
        <v>425</v>
      </c>
      <c r="C18" s="275">
        <f>C19</f>
        <v>1940.7</v>
      </c>
      <c r="D18" s="57"/>
      <c r="E18" s="48"/>
      <c r="F18" s="47"/>
      <c r="G18" s="81"/>
      <c r="H18" s="85"/>
      <c r="I18" s="42"/>
    </row>
    <row r="19" spans="1:9" ht="25.5" customHeight="1" x14ac:dyDescent="0.25">
      <c r="A19" s="44" t="s">
        <v>127</v>
      </c>
      <c r="B19" s="34" t="s">
        <v>426</v>
      </c>
      <c r="C19" s="271">
        <f>C20+C21+C22+C23</f>
        <v>1940.7</v>
      </c>
      <c r="D19" s="57"/>
      <c r="E19" s="336"/>
      <c r="F19" s="336"/>
      <c r="G19" s="81"/>
      <c r="H19" s="85"/>
      <c r="I19" s="42"/>
    </row>
    <row r="20" spans="1:9" ht="102" x14ac:dyDescent="0.2">
      <c r="A20" s="43" t="s">
        <v>466</v>
      </c>
      <c r="B20" s="26" t="s">
        <v>427</v>
      </c>
      <c r="C20" s="271">
        <v>896.1</v>
      </c>
      <c r="D20" s="57"/>
      <c r="E20" s="336"/>
      <c r="F20" s="336"/>
      <c r="G20" s="337"/>
      <c r="H20" s="85"/>
      <c r="I20" s="42"/>
    </row>
    <row r="21" spans="1:9" ht="114.75" x14ac:dyDescent="0.2">
      <c r="A21" s="43" t="s">
        <v>467</v>
      </c>
      <c r="B21" s="26" t="s">
        <v>428</v>
      </c>
      <c r="C21" s="271">
        <v>6.5</v>
      </c>
      <c r="D21" s="57"/>
      <c r="E21" s="336"/>
      <c r="F21" s="336"/>
      <c r="G21" s="337"/>
      <c r="H21" s="85"/>
      <c r="I21" s="42"/>
    </row>
    <row r="22" spans="1:9" ht="102" x14ac:dyDescent="0.2">
      <c r="A22" s="43" t="s">
        <v>468</v>
      </c>
      <c r="B22" s="26" t="s">
        <v>429</v>
      </c>
      <c r="C22" s="271">
        <v>1180.3</v>
      </c>
      <c r="D22" s="57"/>
      <c r="E22" s="336"/>
      <c r="F22" s="336"/>
      <c r="G22" s="337"/>
      <c r="H22" s="85"/>
      <c r="I22" s="42"/>
    </row>
    <row r="23" spans="1:9" ht="102" x14ac:dyDescent="0.2">
      <c r="A23" s="127" t="s">
        <v>469</v>
      </c>
      <c r="B23" s="26" t="s">
        <v>430</v>
      </c>
      <c r="C23" s="153">
        <v>-142.19999999999999</v>
      </c>
      <c r="D23" s="57"/>
      <c r="E23" s="336"/>
      <c r="F23" s="336"/>
      <c r="G23" s="81"/>
      <c r="H23" s="85"/>
      <c r="I23" s="42"/>
    </row>
    <row r="24" spans="1:9" ht="16.5" customHeight="1" x14ac:dyDescent="0.2">
      <c r="A24" s="92" t="s">
        <v>27</v>
      </c>
      <c r="B24" s="91" t="s">
        <v>358</v>
      </c>
      <c r="C24" s="274">
        <f>C25</f>
        <v>449.3</v>
      </c>
      <c r="D24" s="57"/>
      <c r="E24" s="48"/>
      <c r="F24" s="47"/>
      <c r="G24" s="81"/>
      <c r="H24" s="85"/>
      <c r="I24" s="42"/>
    </row>
    <row r="25" spans="1:9" ht="14.25" customHeight="1" x14ac:dyDescent="0.2">
      <c r="A25" s="69" t="s">
        <v>26</v>
      </c>
      <c r="B25" s="60" t="s">
        <v>359</v>
      </c>
      <c r="C25" s="271">
        <v>449.3</v>
      </c>
      <c r="D25" s="57"/>
      <c r="E25" s="48"/>
      <c r="F25" s="47"/>
      <c r="G25" s="81"/>
      <c r="H25" s="85"/>
      <c r="I25" s="42"/>
    </row>
    <row r="26" spans="1:9" ht="17.25" customHeight="1" x14ac:dyDescent="0.2">
      <c r="A26" s="90" t="s">
        <v>175</v>
      </c>
      <c r="B26" s="91" t="s">
        <v>360</v>
      </c>
      <c r="C26" s="274">
        <f>C27+C31+C29</f>
        <v>1994.1</v>
      </c>
      <c r="D26" s="56"/>
      <c r="E26" s="50"/>
      <c r="F26" s="45"/>
      <c r="G26" s="78"/>
      <c r="H26" s="83"/>
      <c r="I26" s="42"/>
    </row>
    <row r="27" spans="1:9" ht="17.25" customHeight="1" x14ac:dyDescent="0.25">
      <c r="A27" s="33" t="s">
        <v>176</v>
      </c>
      <c r="B27" s="70" t="s">
        <v>361</v>
      </c>
      <c r="C27" s="273">
        <f>C28</f>
        <v>221.3</v>
      </c>
      <c r="D27" s="57"/>
      <c r="E27" s="49"/>
      <c r="F27" s="51"/>
      <c r="G27" s="81"/>
      <c r="H27" s="87"/>
      <c r="I27" s="42"/>
    </row>
    <row r="28" spans="1:9" ht="40.5" customHeight="1" x14ac:dyDescent="0.2">
      <c r="A28" s="30" t="s">
        <v>470</v>
      </c>
      <c r="B28" s="60" t="s">
        <v>362</v>
      </c>
      <c r="C28" s="271">
        <v>221.3</v>
      </c>
      <c r="D28" s="57"/>
      <c r="E28" s="49"/>
      <c r="F28" s="51"/>
      <c r="G28" s="81"/>
      <c r="H28" s="87"/>
      <c r="I28" s="42"/>
    </row>
    <row r="29" spans="1:9" ht="16.5" hidden="1" customHeight="1" x14ac:dyDescent="0.25">
      <c r="A29" s="33" t="s">
        <v>38</v>
      </c>
      <c r="B29" s="70" t="s">
        <v>40</v>
      </c>
      <c r="C29" s="134">
        <f>C30</f>
        <v>0</v>
      </c>
      <c r="D29" s="57"/>
      <c r="E29" s="49"/>
      <c r="F29" s="51"/>
      <c r="G29" s="81"/>
      <c r="H29" s="87"/>
      <c r="I29" s="42"/>
    </row>
    <row r="30" spans="1:9" ht="16.5" hidden="1" customHeight="1" x14ac:dyDescent="0.2">
      <c r="A30" s="30" t="s">
        <v>39</v>
      </c>
      <c r="B30" s="60" t="s">
        <v>41</v>
      </c>
      <c r="C30" s="132">
        <v>0</v>
      </c>
      <c r="D30" s="57"/>
      <c r="E30" s="49"/>
      <c r="F30" s="51"/>
      <c r="G30" s="81"/>
      <c r="H30" s="87"/>
      <c r="I30" s="42"/>
    </row>
    <row r="31" spans="1:9" ht="15" customHeight="1" x14ac:dyDescent="0.25">
      <c r="A31" s="33" t="s">
        <v>177</v>
      </c>
      <c r="B31" s="70" t="s">
        <v>363</v>
      </c>
      <c r="C31" s="273">
        <f>C32+C34</f>
        <v>1772.8</v>
      </c>
      <c r="D31" s="57"/>
      <c r="E31" s="49"/>
      <c r="F31" s="51"/>
      <c r="G31" s="82"/>
      <c r="H31" s="87"/>
      <c r="I31" s="42"/>
    </row>
    <row r="32" spans="1:9" ht="15" customHeight="1" x14ac:dyDescent="0.2">
      <c r="A32" s="141" t="s">
        <v>79</v>
      </c>
      <c r="B32" s="88" t="s">
        <v>364</v>
      </c>
      <c r="C32" s="272">
        <f>C33</f>
        <v>632.4</v>
      </c>
      <c r="D32" s="57"/>
      <c r="E32" s="49"/>
      <c r="F32" s="51"/>
      <c r="G32" s="82"/>
      <c r="H32" s="87"/>
      <c r="I32" s="42"/>
    </row>
    <row r="33" spans="1:9" ht="30" customHeight="1" x14ac:dyDescent="0.2">
      <c r="A33" s="30" t="s">
        <v>78</v>
      </c>
      <c r="B33" s="60" t="s">
        <v>365</v>
      </c>
      <c r="C33" s="271">
        <v>632.4</v>
      </c>
      <c r="D33" s="57"/>
      <c r="E33" s="49"/>
      <c r="F33" s="51"/>
      <c r="G33" s="81"/>
      <c r="H33" s="85"/>
      <c r="I33" s="86"/>
    </row>
    <row r="34" spans="1:9" ht="15.75" customHeight="1" x14ac:dyDescent="0.2">
      <c r="A34" s="31" t="s">
        <v>81</v>
      </c>
      <c r="B34" s="88" t="s">
        <v>367</v>
      </c>
      <c r="C34" s="272">
        <f>C35</f>
        <v>1140.4000000000001</v>
      </c>
      <c r="D34" s="57"/>
      <c r="E34" s="49"/>
      <c r="F34" s="51"/>
      <c r="G34" s="81"/>
      <c r="H34" s="85"/>
      <c r="I34" s="86"/>
    </row>
    <row r="35" spans="1:9" ht="31.5" customHeight="1" x14ac:dyDescent="0.2">
      <c r="A35" s="30" t="s">
        <v>80</v>
      </c>
      <c r="B35" s="60" t="s">
        <v>366</v>
      </c>
      <c r="C35" s="271">
        <v>1140.4000000000001</v>
      </c>
      <c r="D35" s="57"/>
      <c r="E35" s="49"/>
      <c r="F35" s="51"/>
      <c r="G35" s="81"/>
      <c r="H35" s="85"/>
      <c r="I35" s="86"/>
    </row>
    <row r="36" spans="1:9" ht="20.25" customHeight="1" x14ac:dyDescent="0.2">
      <c r="A36" s="93" t="s">
        <v>87</v>
      </c>
      <c r="B36" s="94" t="s">
        <v>352</v>
      </c>
      <c r="C36" s="274">
        <f>C38</f>
        <v>6.4</v>
      </c>
      <c r="D36" s="57"/>
      <c r="E36" s="49"/>
      <c r="F36" s="51"/>
      <c r="G36" s="81"/>
      <c r="H36" s="85"/>
      <c r="I36" s="42"/>
    </row>
    <row r="37" spans="1:9" ht="40.5" customHeight="1" x14ac:dyDescent="0.2">
      <c r="A37" s="30" t="s">
        <v>19</v>
      </c>
      <c r="B37" s="60" t="s">
        <v>351</v>
      </c>
      <c r="C37" s="153">
        <f>C38</f>
        <v>6.4</v>
      </c>
      <c r="D37" s="57"/>
      <c r="E37" s="49"/>
      <c r="F37" s="51"/>
      <c r="G37" s="81"/>
      <c r="H37" s="85"/>
      <c r="I37" s="42"/>
    </row>
    <row r="38" spans="1:9" ht="63" customHeight="1" x14ac:dyDescent="0.2">
      <c r="A38" s="30" t="s">
        <v>471</v>
      </c>
      <c r="B38" s="60" t="s">
        <v>350</v>
      </c>
      <c r="C38" s="271">
        <v>6.4</v>
      </c>
      <c r="D38" s="57"/>
      <c r="E38" s="49"/>
      <c r="F38" s="51"/>
      <c r="G38" s="81"/>
      <c r="H38" s="85"/>
      <c r="I38" s="42"/>
    </row>
    <row r="39" spans="1:9" ht="41.25" hidden="1" customHeight="1" x14ac:dyDescent="0.2">
      <c r="A39" s="29" t="s">
        <v>29</v>
      </c>
      <c r="B39" s="66" t="s">
        <v>28</v>
      </c>
      <c r="C39" s="135">
        <f>C40</f>
        <v>0</v>
      </c>
      <c r="D39" s="57"/>
      <c r="E39" s="49"/>
      <c r="F39" s="51"/>
      <c r="G39" s="81"/>
      <c r="H39" s="21"/>
      <c r="I39" s="42"/>
    </row>
    <row r="40" spans="1:9" ht="21.75" hidden="1" customHeight="1" x14ac:dyDescent="0.2">
      <c r="A40" s="30" t="s">
        <v>30</v>
      </c>
      <c r="B40" s="60" t="s">
        <v>31</v>
      </c>
      <c r="C40" s="132">
        <f>C41</f>
        <v>0</v>
      </c>
      <c r="D40" s="57"/>
      <c r="E40" s="49"/>
      <c r="F40" s="51"/>
      <c r="G40" s="81"/>
      <c r="H40" s="21"/>
      <c r="I40" s="42"/>
    </row>
    <row r="41" spans="1:9" ht="27" hidden="1" customHeight="1" x14ac:dyDescent="0.2">
      <c r="A41" s="30" t="s">
        <v>32</v>
      </c>
      <c r="B41" s="60" t="s">
        <v>33</v>
      </c>
      <c r="C41" s="132">
        <f>C42</f>
        <v>0</v>
      </c>
      <c r="D41" s="57"/>
      <c r="E41" s="49"/>
      <c r="F41" s="51"/>
      <c r="G41" s="80"/>
      <c r="H41" s="84"/>
      <c r="I41" s="42"/>
    </row>
    <row r="42" spans="1:9" ht="28.5" hidden="1" customHeight="1" x14ac:dyDescent="0.2">
      <c r="A42" s="30" t="s">
        <v>34</v>
      </c>
      <c r="B42" s="60" t="s">
        <v>35</v>
      </c>
      <c r="C42" s="132">
        <v>0</v>
      </c>
      <c r="D42" s="57"/>
      <c r="E42" s="49"/>
      <c r="F42" s="51"/>
      <c r="G42" s="81"/>
      <c r="H42" s="85"/>
      <c r="I42" s="42"/>
    </row>
    <row r="43" spans="1:9" ht="40.5" hidden="1" customHeight="1" x14ac:dyDescent="0.2">
      <c r="A43" s="95" t="s">
        <v>178</v>
      </c>
      <c r="B43" s="94" t="s">
        <v>92</v>
      </c>
      <c r="C43" s="133">
        <f>C44+C47</f>
        <v>0</v>
      </c>
      <c r="D43" s="56"/>
      <c r="E43" s="12"/>
      <c r="F43" s="13"/>
      <c r="G43" s="80"/>
      <c r="H43" s="84"/>
      <c r="I43" s="42"/>
    </row>
    <row r="44" spans="1:9" ht="76.5" hidden="1" customHeight="1" x14ac:dyDescent="0.2">
      <c r="A44" s="30" t="s">
        <v>74</v>
      </c>
      <c r="B44" s="60" t="s">
        <v>93</v>
      </c>
      <c r="C44" s="132">
        <f>C45</f>
        <v>0</v>
      </c>
      <c r="D44" s="58"/>
      <c r="E44" s="48"/>
      <c r="F44" s="47"/>
      <c r="G44" s="81"/>
      <c r="H44" s="85"/>
      <c r="I44" s="42"/>
    </row>
    <row r="45" spans="1:9" ht="64.5" hidden="1" customHeight="1" x14ac:dyDescent="0.2">
      <c r="A45" s="30" t="s">
        <v>0</v>
      </c>
      <c r="B45" s="60" t="s">
        <v>95</v>
      </c>
      <c r="C45" s="132">
        <f>C46</f>
        <v>0</v>
      </c>
      <c r="D45" s="58"/>
      <c r="E45" s="48"/>
      <c r="F45" s="48"/>
      <c r="G45" s="81"/>
      <c r="H45" s="85"/>
      <c r="I45" s="42"/>
    </row>
    <row r="46" spans="1:9" ht="77.25" hidden="1" customHeight="1" x14ac:dyDescent="0.2">
      <c r="A46" s="30" t="s">
        <v>82</v>
      </c>
      <c r="B46" s="60" t="s">
        <v>94</v>
      </c>
      <c r="C46" s="132">
        <v>0</v>
      </c>
      <c r="D46" s="57"/>
      <c r="E46" s="48"/>
      <c r="F46" s="47"/>
      <c r="G46" s="81"/>
      <c r="H46" s="85"/>
      <c r="I46" s="42"/>
    </row>
    <row r="47" spans="1:9" ht="82.5" hidden="1" customHeight="1" x14ac:dyDescent="0.2">
      <c r="A47" s="30" t="s">
        <v>75</v>
      </c>
      <c r="B47" s="60" t="s">
        <v>96</v>
      </c>
      <c r="C47" s="132">
        <f>C48</f>
        <v>0</v>
      </c>
      <c r="D47" s="57"/>
      <c r="E47" s="48"/>
      <c r="F47" s="47"/>
      <c r="G47" s="81"/>
      <c r="H47" s="85"/>
      <c r="I47" s="42"/>
    </row>
    <row r="48" spans="1:9" ht="74.25" hidden="1" customHeight="1" x14ac:dyDescent="0.2">
      <c r="A48" s="30" t="s">
        <v>76</v>
      </c>
      <c r="B48" s="60" t="s">
        <v>97</v>
      </c>
      <c r="C48" s="132">
        <f>C49</f>
        <v>0</v>
      </c>
      <c r="D48" s="57"/>
      <c r="E48" s="48"/>
      <c r="F48" s="47"/>
      <c r="G48" s="81"/>
      <c r="H48" s="21"/>
      <c r="I48" s="42"/>
    </row>
    <row r="49" spans="1:9" ht="86.25" hidden="1" customHeight="1" x14ac:dyDescent="0.2">
      <c r="A49" s="30" t="s">
        <v>83</v>
      </c>
      <c r="B49" s="60" t="s">
        <v>98</v>
      </c>
      <c r="C49" s="132">
        <v>0</v>
      </c>
      <c r="D49" s="57"/>
      <c r="E49" s="49"/>
      <c r="F49" s="51"/>
      <c r="G49" s="82"/>
      <c r="H49" s="18"/>
      <c r="I49" s="42"/>
    </row>
    <row r="50" spans="1:9" ht="27" customHeight="1" x14ac:dyDescent="0.2">
      <c r="A50" s="95" t="s">
        <v>69</v>
      </c>
      <c r="B50" s="89" t="s">
        <v>349</v>
      </c>
      <c r="C50" s="152">
        <f>C51</f>
        <v>105</v>
      </c>
      <c r="D50" s="57"/>
      <c r="E50" s="49"/>
      <c r="F50" s="51"/>
      <c r="G50" s="82"/>
      <c r="H50" s="18"/>
      <c r="I50" s="42"/>
    </row>
    <row r="51" spans="1:9" ht="20.25" customHeight="1" x14ac:dyDescent="0.2">
      <c r="A51" s="29" t="s">
        <v>70</v>
      </c>
      <c r="B51" s="89" t="s">
        <v>348</v>
      </c>
      <c r="C51" s="151">
        <f>C52</f>
        <v>105</v>
      </c>
      <c r="D51" s="57"/>
      <c r="E51" s="49"/>
      <c r="F51" s="51"/>
      <c r="G51" s="82"/>
      <c r="H51" s="18"/>
      <c r="I51" s="42"/>
    </row>
    <row r="52" spans="1:9" ht="21.75" customHeight="1" x14ac:dyDescent="0.2">
      <c r="A52" s="30" t="s">
        <v>67</v>
      </c>
      <c r="B52" s="73" t="s">
        <v>347</v>
      </c>
      <c r="C52" s="153">
        <f>C53</f>
        <v>105</v>
      </c>
      <c r="D52" s="57"/>
      <c r="E52" s="49"/>
      <c r="F52" s="51"/>
      <c r="G52" s="82"/>
      <c r="H52" s="18"/>
      <c r="I52" s="42"/>
    </row>
    <row r="53" spans="1:9" ht="24.75" customHeight="1" x14ac:dyDescent="0.2">
      <c r="A53" s="30" t="s">
        <v>472</v>
      </c>
      <c r="B53" s="73" t="s">
        <v>346</v>
      </c>
      <c r="C53" s="153">
        <v>105</v>
      </c>
      <c r="D53" s="57"/>
      <c r="E53" s="49"/>
      <c r="F53" s="51"/>
      <c r="G53" s="82"/>
      <c r="H53" s="18"/>
      <c r="I53" s="42"/>
    </row>
    <row r="54" spans="1:9" ht="30" hidden="1" customHeight="1" x14ac:dyDescent="0.2">
      <c r="A54" s="95" t="s">
        <v>2</v>
      </c>
      <c r="B54" s="91" t="s">
        <v>99</v>
      </c>
      <c r="C54" s="133">
        <f>C55+C58</f>
        <v>0</v>
      </c>
      <c r="D54" s="57"/>
      <c r="E54" s="49"/>
      <c r="F54" s="51"/>
      <c r="G54" s="82"/>
      <c r="H54" s="87"/>
      <c r="I54" s="42"/>
    </row>
    <row r="55" spans="1:9" ht="63.75" hidden="1" customHeight="1" x14ac:dyDescent="0.2">
      <c r="A55" s="31" t="s">
        <v>43</v>
      </c>
      <c r="B55" s="32" t="s">
        <v>44</v>
      </c>
      <c r="C55" s="132">
        <f>C56</f>
        <v>0</v>
      </c>
      <c r="D55" s="57"/>
      <c r="E55" s="49"/>
      <c r="F55" s="51"/>
      <c r="G55" s="82"/>
      <c r="H55" s="87"/>
      <c r="I55" s="42"/>
    </row>
    <row r="56" spans="1:9" ht="78.75" hidden="1" customHeight="1" x14ac:dyDescent="0.2">
      <c r="A56" s="30" t="s">
        <v>45</v>
      </c>
      <c r="B56" s="26" t="s">
        <v>46</v>
      </c>
      <c r="C56" s="132">
        <f>C57</f>
        <v>0</v>
      </c>
      <c r="D56" s="57"/>
      <c r="E56" s="49"/>
      <c r="F56" s="51"/>
      <c r="G56" s="82"/>
      <c r="H56" s="87"/>
      <c r="I56" s="42"/>
    </row>
    <row r="57" spans="1:9" ht="25.5" hidden="1" customHeight="1" x14ac:dyDescent="0.2">
      <c r="A57" s="30" t="s">
        <v>47</v>
      </c>
      <c r="B57" s="26" t="s">
        <v>48</v>
      </c>
      <c r="C57" s="132">
        <v>0</v>
      </c>
      <c r="D57" s="57"/>
      <c r="E57" s="49"/>
      <c r="F57" s="51"/>
      <c r="G57" s="82"/>
      <c r="H57" s="87"/>
      <c r="I57" s="42"/>
    </row>
    <row r="58" spans="1:9" ht="52.5" hidden="1" customHeight="1" x14ac:dyDescent="0.2">
      <c r="A58" s="31" t="s">
        <v>68</v>
      </c>
      <c r="B58" s="88" t="s">
        <v>100</v>
      </c>
      <c r="C58" s="136">
        <f>C59</f>
        <v>0</v>
      </c>
      <c r="D58" s="57"/>
      <c r="E58" s="49"/>
      <c r="F58" s="51"/>
      <c r="G58" s="82"/>
      <c r="H58" s="87"/>
      <c r="I58" s="42"/>
    </row>
    <row r="59" spans="1:9" ht="31.5" hidden="1" customHeight="1" x14ac:dyDescent="0.2">
      <c r="A59" s="69" t="s">
        <v>1</v>
      </c>
      <c r="B59" s="60" t="s">
        <v>101</v>
      </c>
      <c r="C59" s="132">
        <f>C60</f>
        <v>0</v>
      </c>
      <c r="D59" s="57"/>
      <c r="E59" s="49"/>
      <c r="F59" s="51"/>
      <c r="G59" s="82"/>
      <c r="H59" s="87"/>
      <c r="I59" s="42"/>
    </row>
    <row r="60" spans="1:9" ht="40.5" hidden="1" customHeight="1" x14ac:dyDescent="0.2">
      <c r="A60" s="69" t="s">
        <v>84</v>
      </c>
      <c r="B60" s="60" t="s">
        <v>102</v>
      </c>
      <c r="C60" s="132">
        <v>0</v>
      </c>
      <c r="D60" s="57"/>
      <c r="E60" s="49"/>
      <c r="F60" s="51"/>
      <c r="G60" s="82"/>
      <c r="H60" s="87"/>
      <c r="I60" s="42"/>
    </row>
    <row r="61" spans="1:9" ht="1.5" hidden="1" customHeight="1" x14ac:dyDescent="0.2">
      <c r="A61" s="29" t="s">
        <v>4</v>
      </c>
      <c r="B61" s="66" t="s">
        <v>130</v>
      </c>
      <c r="C61" s="135">
        <f>C64+C62</f>
        <v>0</v>
      </c>
      <c r="D61" s="57"/>
      <c r="E61" s="49"/>
      <c r="F61" s="51"/>
      <c r="G61" s="82"/>
      <c r="H61" s="87"/>
      <c r="I61" s="42"/>
    </row>
    <row r="62" spans="1:9" ht="41.25" hidden="1" customHeight="1" x14ac:dyDescent="0.2">
      <c r="A62" s="69" t="s">
        <v>55</v>
      </c>
      <c r="B62" s="60" t="s">
        <v>56</v>
      </c>
      <c r="C62" s="132">
        <v>0</v>
      </c>
      <c r="D62" s="57"/>
      <c r="E62" s="49"/>
      <c r="F62" s="51"/>
      <c r="G62" s="82"/>
      <c r="H62" s="87"/>
      <c r="I62" s="42"/>
    </row>
    <row r="63" spans="1:9" ht="69" hidden="1" customHeight="1" x14ac:dyDescent="0.2">
      <c r="A63" s="69" t="s">
        <v>14</v>
      </c>
      <c r="B63" s="60" t="s">
        <v>66</v>
      </c>
      <c r="C63" s="132">
        <v>52</v>
      </c>
      <c r="D63" s="57"/>
      <c r="E63" s="49"/>
      <c r="F63" s="51"/>
      <c r="G63" s="82"/>
      <c r="H63" s="87"/>
      <c r="I63" s="42"/>
    </row>
    <row r="64" spans="1:9" ht="33.75" hidden="1" customHeight="1" x14ac:dyDescent="0.2">
      <c r="A64" s="69" t="s">
        <v>5</v>
      </c>
      <c r="B64" s="60" t="s">
        <v>128</v>
      </c>
      <c r="C64" s="132">
        <f>C65</f>
        <v>0</v>
      </c>
      <c r="D64" s="57"/>
      <c r="E64" s="49"/>
      <c r="F64" s="51"/>
      <c r="G64" s="82"/>
      <c r="H64" s="87"/>
      <c r="I64" s="42"/>
    </row>
    <row r="65" spans="1:9" ht="0.75" hidden="1" customHeight="1" x14ac:dyDescent="0.2">
      <c r="A65" s="69" t="s">
        <v>186</v>
      </c>
      <c r="B65" s="60" t="s">
        <v>129</v>
      </c>
      <c r="C65" s="132">
        <v>0</v>
      </c>
      <c r="D65" s="57"/>
      <c r="E65" s="49"/>
      <c r="F65" s="51"/>
      <c r="G65" s="82"/>
      <c r="H65" s="87"/>
      <c r="I65" s="42"/>
    </row>
    <row r="66" spans="1:9" ht="17.25" hidden="1" customHeight="1" x14ac:dyDescent="0.2">
      <c r="A66" s="28" t="s">
        <v>4</v>
      </c>
      <c r="B66" s="66" t="s">
        <v>130</v>
      </c>
      <c r="C66" s="151">
        <f>C67</f>
        <v>0</v>
      </c>
      <c r="D66" s="57"/>
      <c r="E66" s="49"/>
      <c r="F66" s="51"/>
      <c r="G66" s="82"/>
      <c r="H66" s="87"/>
      <c r="I66" s="42"/>
    </row>
    <row r="67" spans="1:9" ht="38.25" hidden="1" x14ac:dyDescent="0.2">
      <c r="A67" s="28" t="s">
        <v>302</v>
      </c>
      <c r="B67" s="66" t="s">
        <v>56</v>
      </c>
      <c r="C67" s="275">
        <f>C68</f>
        <v>0</v>
      </c>
      <c r="D67" s="57"/>
      <c r="E67" s="49"/>
      <c r="F67" s="51"/>
      <c r="G67" s="82"/>
      <c r="H67" s="87"/>
      <c r="I67" s="42"/>
    </row>
    <row r="68" spans="1:9" ht="51" hidden="1" x14ac:dyDescent="0.2">
      <c r="A68" s="69" t="s">
        <v>303</v>
      </c>
      <c r="B68" s="60" t="s">
        <v>66</v>
      </c>
      <c r="C68" s="271">
        <v>0</v>
      </c>
      <c r="D68" s="57"/>
      <c r="E68" s="49"/>
      <c r="F68" s="51"/>
      <c r="G68" s="82"/>
      <c r="H68" s="87"/>
      <c r="I68" s="42"/>
    </row>
    <row r="69" spans="1:9" ht="18" hidden="1" customHeight="1" x14ac:dyDescent="0.2">
      <c r="A69" s="29" t="s">
        <v>61</v>
      </c>
      <c r="B69" s="66" t="s">
        <v>62</v>
      </c>
      <c r="C69" s="275">
        <f>C70</f>
        <v>0</v>
      </c>
      <c r="D69" s="57"/>
      <c r="E69" s="49"/>
      <c r="F69" s="51"/>
      <c r="G69" s="82"/>
      <c r="H69" s="87"/>
      <c r="I69" s="42"/>
    </row>
    <row r="70" spans="1:9" ht="18.75" hidden="1" customHeight="1" x14ac:dyDescent="0.2">
      <c r="A70" s="69" t="s">
        <v>63</v>
      </c>
      <c r="B70" s="60" t="s">
        <v>64</v>
      </c>
      <c r="C70" s="153">
        <f>C71</f>
        <v>0</v>
      </c>
      <c r="D70" s="57"/>
      <c r="E70" s="49"/>
      <c r="F70" s="51"/>
      <c r="G70" s="82"/>
      <c r="H70" s="87"/>
      <c r="I70" s="42"/>
    </row>
    <row r="71" spans="1:9" ht="18.75" hidden="1" customHeight="1" x14ac:dyDescent="0.2">
      <c r="A71" s="69" t="s">
        <v>51</v>
      </c>
      <c r="B71" s="60" t="s">
        <v>65</v>
      </c>
      <c r="C71" s="153">
        <v>0</v>
      </c>
      <c r="D71" s="57"/>
      <c r="E71" s="49"/>
      <c r="F71" s="51"/>
      <c r="G71" s="82"/>
      <c r="H71" s="87"/>
      <c r="I71" s="42"/>
    </row>
    <row r="72" spans="1:9" ht="18.75" customHeight="1" x14ac:dyDescent="0.2">
      <c r="A72" s="65" t="s">
        <v>179</v>
      </c>
      <c r="B72" s="66" t="s">
        <v>335</v>
      </c>
      <c r="C72" s="151">
        <f>C73</f>
        <v>28000</v>
      </c>
      <c r="D72" s="59"/>
      <c r="E72" s="50"/>
      <c r="F72" s="45"/>
      <c r="G72" s="78"/>
      <c r="H72" s="83"/>
      <c r="I72" s="42"/>
    </row>
    <row r="73" spans="1:9" ht="42.75" customHeight="1" x14ac:dyDescent="0.2">
      <c r="A73" s="92" t="s">
        <v>88</v>
      </c>
      <c r="B73" s="91" t="s">
        <v>336</v>
      </c>
      <c r="C73" s="152">
        <f>C74+C81+C77+C86</f>
        <v>28000</v>
      </c>
      <c r="D73" s="59"/>
      <c r="E73" s="50"/>
      <c r="F73" s="45"/>
      <c r="G73" s="78"/>
      <c r="H73" s="83"/>
      <c r="I73" s="42"/>
    </row>
    <row r="74" spans="1:9" ht="25.5" customHeight="1" x14ac:dyDescent="0.2">
      <c r="A74" s="95" t="s">
        <v>20</v>
      </c>
      <c r="B74" s="91" t="s">
        <v>337</v>
      </c>
      <c r="C74" s="152">
        <f>C75+C76</f>
        <v>27115.1</v>
      </c>
      <c r="D74" s="58"/>
      <c r="E74" s="49"/>
      <c r="F74" s="51"/>
      <c r="G74" s="82"/>
      <c r="H74" s="87"/>
      <c r="I74" s="42"/>
    </row>
    <row r="75" spans="1:9" ht="37.5" customHeight="1" x14ac:dyDescent="0.2">
      <c r="A75" s="30" t="s">
        <v>334</v>
      </c>
      <c r="B75" s="60" t="s">
        <v>338</v>
      </c>
      <c r="C75" s="153">
        <v>27115.1</v>
      </c>
      <c r="D75" s="58"/>
      <c r="E75" s="49"/>
      <c r="F75" s="51"/>
      <c r="G75" s="82"/>
      <c r="H75" s="87"/>
      <c r="I75" s="42"/>
    </row>
    <row r="76" spans="1:9" ht="23.25" hidden="1" customHeight="1" x14ac:dyDescent="0.2">
      <c r="A76" s="30" t="s">
        <v>71</v>
      </c>
      <c r="B76" s="60" t="s">
        <v>103</v>
      </c>
      <c r="C76" s="132">
        <v>0</v>
      </c>
      <c r="D76" s="58"/>
      <c r="E76" s="49">
        <v>0</v>
      </c>
      <c r="F76" s="51"/>
      <c r="G76" s="82"/>
      <c r="H76" s="87"/>
      <c r="I76" s="42"/>
    </row>
    <row r="77" spans="1:9" ht="30" customHeight="1" x14ac:dyDescent="0.2">
      <c r="A77" s="28" t="s">
        <v>21</v>
      </c>
      <c r="B77" s="96" t="s">
        <v>339</v>
      </c>
      <c r="C77" s="152">
        <f>C79+C80</f>
        <v>700.5</v>
      </c>
      <c r="D77" s="58"/>
      <c r="E77" s="49"/>
      <c r="F77" s="51"/>
      <c r="G77" s="82"/>
      <c r="H77" s="87"/>
      <c r="I77" s="42"/>
    </row>
    <row r="78" spans="1:9" ht="18.75" hidden="1" customHeight="1" x14ac:dyDescent="0.2">
      <c r="A78" s="104" t="s">
        <v>23</v>
      </c>
      <c r="B78" s="72" t="s">
        <v>10</v>
      </c>
      <c r="C78" s="132">
        <f>C80+C79</f>
        <v>700.5</v>
      </c>
      <c r="D78" s="58"/>
      <c r="E78" s="49"/>
      <c r="F78" s="51"/>
      <c r="G78" s="82"/>
      <c r="H78" s="87"/>
      <c r="I78" s="42"/>
    </row>
    <row r="79" spans="1:9" ht="54" hidden="1" customHeight="1" x14ac:dyDescent="0.2">
      <c r="A79" s="104" t="s">
        <v>57</v>
      </c>
      <c r="B79" s="72" t="s">
        <v>120</v>
      </c>
      <c r="C79" s="132">
        <v>0</v>
      </c>
      <c r="D79" s="58"/>
      <c r="E79" s="49">
        <v>0</v>
      </c>
      <c r="F79" s="51"/>
      <c r="G79" s="82"/>
      <c r="H79" s="87"/>
      <c r="I79" s="42"/>
    </row>
    <row r="80" spans="1:9" ht="21.75" customHeight="1" x14ac:dyDescent="0.2">
      <c r="A80" s="104" t="s">
        <v>72</v>
      </c>
      <c r="B80" s="72" t="s">
        <v>340</v>
      </c>
      <c r="C80" s="153">
        <v>700.5</v>
      </c>
      <c r="D80" s="58"/>
      <c r="E80" s="49"/>
      <c r="F80" s="51"/>
      <c r="G80" s="82"/>
      <c r="H80" s="87"/>
      <c r="I80" s="42"/>
    </row>
    <row r="81" spans="1:9" ht="31.5" customHeight="1" x14ac:dyDescent="0.2">
      <c r="A81" s="95" t="s">
        <v>475</v>
      </c>
      <c r="B81" s="91" t="s">
        <v>341</v>
      </c>
      <c r="C81" s="152">
        <f>C82+C84</f>
        <v>183.4</v>
      </c>
      <c r="D81" s="58"/>
      <c r="E81" s="49"/>
      <c r="F81" s="51"/>
      <c r="G81" s="82"/>
      <c r="H81" s="87"/>
      <c r="I81" s="42"/>
    </row>
    <row r="82" spans="1:9" ht="39" customHeight="1" x14ac:dyDescent="0.2">
      <c r="A82" s="30" t="s">
        <v>474</v>
      </c>
      <c r="B82" s="60" t="s">
        <v>342</v>
      </c>
      <c r="C82" s="153">
        <f>C83</f>
        <v>182.7</v>
      </c>
      <c r="D82" s="58"/>
      <c r="E82" s="49"/>
      <c r="F82" s="51"/>
      <c r="G82" s="82"/>
      <c r="H82" s="87"/>
      <c r="I82" s="42"/>
    </row>
    <row r="83" spans="1:9" ht="58.5" customHeight="1" x14ac:dyDescent="0.2">
      <c r="A83" s="30" t="s">
        <v>473</v>
      </c>
      <c r="B83" s="60" t="s">
        <v>343</v>
      </c>
      <c r="C83" s="271">
        <v>182.7</v>
      </c>
      <c r="D83" s="58"/>
      <c r="E83" s="49"/>
      <c r="F83" s="51"/>
      <c r="G83" s="82"/>
      <c r="H83" s="87"/>
      <c r="I83" s="42"/>
    </row>
    <row r="84" spans="1:9" ht="40.5" customHeight="1" x14ac:dyDescent="0.2">
      <c r="A84" s="69" t="s">
        <v>185</v>
      </c>
      <c r="B84" s="73" t="s">
        <v>344</v>
      </c>
      <c r="C84" s="271">
        <f>C85</f>
        <v>0.7</v>
      </c>
      <c r="D84" s="58"/>
      <c r="E84" s="49"/>
      <c r="F84" s="51"/>
      <c r="G84" s="82"/>
      <c r="H84" s="87"/>
      <c r="I84" s="42"/>
    </row>
    <row r="85" spans="1:9" ht="41.25" customHeight="1" x14ac:dyDescent="0.2">
      <c r="A85" s="69" t="s">
        <v>73</v>
      </c>
      <c r="B85" s="73" t="s">
        <v>345</v>
      </c>
      <c r="C85" s="153">
        <v>0.7</v>
      </c>
      <c r="D85" s="58"/>
      <c r="E85" s="49"/>
      <c r="F85" s="51"/>
      <c r="G85" s="82"/>
      <c r="H85" s="87"/>
      <c r="I85" s="42"/>
    </row>
    <row r="86" spans="1:9" ht="25.5" customHeight="1" x14ac:dyDescent="0.2">
      <c r="A86" s="28" t="s">
        <v>22</v>
      </c>
      <c r="B86" s="71" t="s">
        <v>435</v>
      </c>
      <c r="C86" s="275">
        <f>C87</f>
        <v>1</v>
      </c>
      <c r="D86" s="59"/>
      <c r="E86" s="12"/>
      <c r="F86" s="46"/>
      <c r="G86" s="80"/>
      <c r="H86" s="84"/>
      <c r="I86" s="42"/>
    </row>
    <row r="87" spans="1:9" ht="57.75" customHeight="1" x14ac:dyDescent="0.2">
      <c r="A87" s="69" t="s">
        <v>431</v>
      </c>
      <c r="B87" s="73" t="s">
        <v>433</v>
      </c>
      <c r="C87" s="271">
        <f>C88</f>
        <v>1</v>
      </c>
      <c r="D87" s="58"/>
      <c r="E87" s="49"/>
      <c r="F87" s="51"/>
      <c r="G87" s="82"/>
      <c r="H87" s="87"/>
      <c r="I87" s="42"/>
    </row>
    <row r="88" spans="1:9" ht="68.25" customHeight="1" thickBot="1" x14ac:dyDescent="0.25">
      <c r="A88" s="69" t="s">
        <v>432</v>
      </c>
      <c r="B88" s="73" t="s">
        <v>434</v>
      </c>
      <c r="C88" s="271">
        <v>1</v>
      </c>
      <c r="D88" s="58"/>
      <c r="E88" s="49"/>
      <c r="F88" s="51"/>
      <c r="G88" s="82"/>
      <c r="H88" s="87"/>
      <c r="I88" s="42"/>
    </row>
    <row r="89" spans="1:9" ht="17.25" customHeight="1" thickBot="1" x14ac:dyDescent="0.25">
      <c r="A89" s="74" t="s">
        <v>180</v>
      </c>
      <c r="B89" s="75"/>
      <c r="C89" s="149">
        <f>C10+C72</f>
        <v>33392.86</v>
      </c>
      <c r="D89" s="142"/>
      <c r="E89" s="48"/>
      <c r="F89" s="46"/>
      <c r="G89" s="80"/>
      <c r="H89" s="84"/>
      <c r="I89" s="42"/>
    </row>
    <row r="90" spans="1:9" x14ac:dyDescent="0.2">
      <c r="A90" s="25"/>
      <c r="B90" s="25"/>
      <c r="C90" s="27"/>
      <c r="D90" s="62"/>
    </row>
    <row r="91" spans="1:9" x14ac:dyDescent="0.2">
      <c r="A91" s="61"/>
      <c r="B91" s="490"/>
      <c r="C91" s="490"/>
      <c r="E91" t="s">
        <v>8</v>
      </c>
    </row>
    <row r="92" spans="1:9" x14ac:dyDescent="0.2">
      <c r="A92" s="25"/>
      <c r="B92" s="25"/>
      <c r="C92" s="25"/>
    </row>
    <row r="93" spans="1:9" x14ac:dyDescent="0.2">
      <c r="A93" s="25"/>
      <c r="B93" s="25"/>
      <c r="C93" s="25"/>
    </row>
    <row r="94" spans="1:9" ht="15" x14ac:dyDescent="0.25">
      <c r="A94" s="148"/>
      <c r="B94" s="490"/>
      <c r="C94" s="490"/>
      <c r="D94" s="52"/>
      <c r="E94" s="37"/>
    </row>
    <row r="95" spans="1:9" x14ac:dyDescent="0.2">
      <c r="A95" s="25"/>
      <c r="B95" s="25"/>
      <c r="C95" s="25"/>
    </row>
  </sheetData>
  <mergeCells count="9">
    <mergeCell ref="B94:C94"/>
    <mergeCell ref="E1:H1"/>
    <mergeCell ref="A6:C6"/>
    <mergeCell ref="A7:C7"/>
    <mergeCell ref="B1:C1"/>
    <mergeCell ref="B2:C2"/>
    <mergeCell ref="B3:C3"/>
    <mergeCell ref="B4:C4"/>
    <mergeCell ref="B91:C91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83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15" zoomScaleSheetLayoutView="100" workbookViewId="0">
      <selection activeCell="E21" sqref="E21"/>
    </sheetView>
  </sheetViews>
  <sheetFormatPr defaultRowHeight="15.75" x14ac:dyDescent="0.25"/>
  <cols>
    <col min="1" max="1" width="4.85546875" style="100" customWidth="1"/>
    <col min="2" max="2" width="36.85546875" style="100" customWidth="1"/>
    <col min="3" max="3" width="24.42578125" style="100" customWidth="1"/>
    <col min="4" max="4" width="5.85546875" style="100" customWidth="1"/>
    <col min="5" max="5" width="6.5703125" style="100" customWidth="1"/>
    <col min="6" max="6" width="12.140625" style="100" customWidth="1"/>
    <col min="7" max="7" width="6.28515625" style="100" customWidth="1"/>
    <col min="8" max="8" width="12.7109375" style="100" customWidth="1"/>
    <col min="9" max="9" width="11.28515625" style="100" customWidth="1"/>
    <col min="10" max="16384" width="9.140625" style="100"/>
  </cols>
  <sheetData>
    <row r="1" spans="1:9" x14ac:dyDescent="0.25">
      <c r="A1" s="97"/>
      <c r="B1" s="98"/>
      <c r="C1" s="99"/>
      <c r="D1" s="525" t="s">
        <v>388</v>
      </c>
      <c r="E1" s="525"/>
      <c r="F1" s="525"/>
      <c r="G1" s="525"/>
      <c r="H1" s="525"/>
    </row>
    <row r="2" spans="1:9" x14ac:dyDescent="0.25">
      <c r="A2" s="97"/>
      <c r="B2" s="98"/>
      <c r="C2" s="99"/>
      <c r="D2" s="525" t="s">
        <v>230</v>
      </c>
      <c r="E2" s="525"/>
      <c r="F2" s="525"/>
      <c r="G2" s="525"/>
      <c r="H2" s="525"/>
    </row>
    <row r="3" spans="1:9" ht="45" customHeight="1" x14ac:dyDescent="0.25">
      <c r="A3" s="97"/>
      <c r="B3" s="98"/>
      <c r="C3" s="99"/>
      <c r="D3" s="526" t="s">
        <v>419</v>
      </c>
      <c r="E3" s="526"/>
      <c r="F3" s="526"/>
      <c r="G3" s="526"/>
      <c r="H3" s="526"/>
    </row>
    <row r="4" spans="1:9" x14ac:dyDescent="0.25">
      <c r="A4" s="97"/>
      <c r="B4" s="98"/>
      <c r="C4" s="99"/>
      <c r="D4" s="525" t="s">
        <v>315</v>
      </c>
      <c r="E4" s="525"/>
      <c r="F4" s="525"/>
      <c r="G4" s="525"/>
      <c r="H4" s="525"/>
    </row>
    <row r="5" spans="1:9" x14ac:dyDescent="0.25">
      <c r="A5" s="97"/>
      <c r="B5" s="98"/>
      <c r="C5" s="99"/>
      <c r="D5" s="101"/>
      <c r="E5" s="101"/>
      <c r="F5" s="101"/>
      <c r="G5" s="101"/>
      <c r="H5" s="101"/>
    </row>
    <row r="6" spans="1:9" x14ac:dyDescent="0.25">
      <c r="A6" s="97"/>
      <c r="B6" s="98"/>
      <c r="C6" s="99"/>
      <c r="D6" s="99"/>
      <c r="E6" s="101"/>
      <c r="F6" s="102"/>
      <c r="G6" s="102"/>
      <c r="H6" s="99"/>
    </row>
    <row r="7" spans="1:9" x14ac:dyDescent="0.25">
      <c r="A7" s="97"/>
      <c r="B7" s="98"/>
      <c r="C7" s="99"/>
      <c r="D7" s="99"/>
      <c r="E7" s="101"/>
      <c r="F7" s="102"/>
      <c r="G7" s="102"/>
      <c r="H7" s="99"/>
    </row>
    <row r="8" spans="1:9" ht="12.75" customHeight="1" x14ac:dyDescent="0.25">
      <c r="A8" s="527" t="s">
        <v>463</v>
      </c>
      <c r="B8" s="527"/>
      <c r="C8" s="527"/>
      <c r="D8" s="527"/>
      <c r="E8" s="527"/>
      <c r="F8" s="527"/>
      <c r="G8" s="527"/>
      <c r="H8" s="527"/>
    </row>
    <row r="9" spans="1:9" ht="18.75" customHeight="1" x14ac:dyDescent="0.25">
      <c r="A9" s="528"/>
      <c r="B9" s="528"/>
      <c r="C9" s="528"/>
      <c r="D9" s="528"/>
      <c r="E9" s="528"/>
      <c r="F9" s="528"/>
      <c r="G9" s="528"/>
      <c r="H9" s="528"/>
    </row>
    <row r="10" spans="1:9" ht="18.75" customHeight="1" x14ac:dyDescent="0.25">
      <c r="A10" s="106"/>
      <c r="B10" s="106"/>
      <c r="C10" s="106"/>
      <c r="D10" s="106"/>
      <c r="E10" s="106"/>
      <c r="F10" s="106"/>
      <c r="G10" s="106"/>
      <c r="H10" s="106"/>
    </row>
    <row r="11" spans="1:9" ht="16.5" thickBot="1" x14ac:dyDescent="0.3">
      <c r="A11" s="107"/>
      <c r="B11" s="108"/>
      <c r="C11" s="108"/>
      <c r="D11" s="108"/>
      <c r="E11" s="109"/>
      <c r="F11" s="108"/>
      <c r="G11" s="108"/>
      <c r="H11" s="112" t="s">
        <v>77</v>
      </c>
    </row>
    <row r="12" spans="1:9" x14ac:dyDescent="0.25">
      <c r="A12" s="520" t="s">
        <v>105</v>
      </c>
      <c r="B12" s="518" t="s">
        <v>106</v>
      </c>
      <c r="C12" s="518" t="s">
        <v>107</v>
      </c>
      <c r="D12" s="524" t="s">
        <v>108</v>
      </c>
      <c r="E12" s="524"/>
      <c r="F12" s="524"/>
      <c r="G12" s="524"/>
      <c r="H12" s="522" t="s">
        <v>383</v>
      </c>
      <c r="I12" s="522" t="s">
        <v>462</v>
      </c>
    </row>
    <row r="13" spans="1:9" ht="13.5" customHeight="1" thickBot="1" x14ac:dyDescent="0.3">
      <c r="A13" s="521"/>
      <c r="B13" s="519"/>
      <c r="C13" s="519"/>
      <c r="D13" s="110" t="s">
        <v>109</v>
      </c>
      <c r="E13" s="110" t="s">
        <v>110</v>
      </c>
      <c r="F13" s="111" t="s">
        <v>152</v>
      </c>
      <c r="G13" s="111" t="s">
        <v>153</v>
      </c>
      <c r="H13" s="523"/>
      <c r="I13" s="523"/>
    </row>
    <row r="14" spans="1:9" ht="13.5" customHeight="1" x14ac:dyDescent="0.25">
      <c r="A14" s="529" t="s">
        <v>111</v>
      </c>
      <c r="B14" s="538" t="s">
        <v>325</v>
      </c>
      <c r="C14" s="128" t="s">
        <v>119</v>
      </c>
      <c r="D14" s="129"/>
      <c r="E14" s="129"/>
      <c r="F14" s="321" t="s">
        <v>242</v>
      </c>
      <c r="G14" s="129"/>
      <c r="H14" s="130">
        <f>H16</f>
        <v>2020.5</v>
      </c>
      <c r="I14" s="130">
        <f>I16</f>
        <v>2724.9</v>
      </c>
    </row>
    <row r="15" spans="1:9" ht="51.75" thickBot="1" x14ac:dyDescent="0.3">
      <c r="A15" s="530"/>
      <c r="B15" s="539"/>
      <c r="C15" s="147" t="s">
        <v>216</v>
      </c>
      <c r="D15" s="143" t="s">
        <v>198</v>
      </c>
      <c r="E15" s="143" t="s">
        <v>113</v>
      </c>
      <c r="F15" s="144" t="s">
        <v>242</v>
      </c>
      <c r="G15" s="131" t="s">
        <v>159</v>
      </c>
      <c r="H15" s="331">
        <v>2020.5</v>
      </c>
      <c r="I15" s="331">
        <v>2724.9</v>
      </c>
    </row>
    <row r="16" spans="1:9" ht="16.5" thickBot="1" x14ac:dyDescent="0.3">
      <c r="A16" s="536" t="s">
        <v>115</v>
      </c>
      <c r="B16" s="537"/>
      <c r="C16" s="113"/>
      <c r="D16" s="114"/>
      <c r="E16" s="115"/>
      <c r="F16" s="114"/>
      <c r="G16" s="114"/>
      <c r="H16" s="332">
        <f>H15</f>
        <v>2020.5</v>
      </c>
      <c r="I16" s="332">
        <f>I15</f>
        <v>2724.9</v>
      </c>
    </row>
    <row r="17" spans="2:8" x14ac:dyDescent="0.25">
      <c r="H17" s="103"/>
    </row>
    <row r="18" spans="2:8" x14ac:dyDescent="0.25">
      <c r="B18" s="533"/>
      <c r="C18" s="533"/>
      <c r="F18" s="533"/>
      <c r="G18" s="533"/>
      <c r="H18" s="102"/>
    </row>
    <row r="19" spans="2:8" x14ac:dyDescent="0.25">
      <c r="B19" s="116"/>
      <c r="H19" s="102"/>
    </row>
    <row r="20" spans="2:8" x14ac:dyDescent="0.25">
      <c r="H20" s="102"/>
    </row>
    <row r="21" spans="2:8" x14ac:dyDescent="0.25">
      <c r="H21" s="102"/>
    </row>
    <row r="22" spans="2:8" x14ac:dyDescent="0.25">
      <c r="H22" s="102"/>
    </row>
    <row r="23" spans="2:8" x14ac:dyDescent="0.25">
      <c r="H23" s="103"/>
    </row>
    <row r="24" spans="2:8" x14ac:dyDescent="0.25">
      <c r="H24" s="103"/>
    </row>
    <row r="25" spans="2:8" x14ac:dyDescent="0.25">
      <c r="H25" s="103"/>
    </row>
    <row r="26" spans="2:8" x14ac:dyDescent="0.25">
      <c r="H26" s="103"/>
    </row>
    <row r="27" spans="2:8" x14ac:dyDescent="0.25">
      <c r="H27" s="103"/>
    </row>
    <row r="28" spans="2:8" x14ac:dyDescent="0.25">
      <c r="H28" s="103"/>
    </row>
    <row r="29" spans="2:8" x14ac:dyDescent="0.25">
      <c r="H29" s="103"/>
    </row>
    <row r="30" spans="2:8" x14ac:dyDescent="0.25">
      <c r="H30" s="103"/>
    </row>
    <row r="31" spans="2:8" x14ac:dyDescent="0.25">
      <c r="H31" s="103"/>
    </row>
    <row r="32" spans="2:8" x14ac:dyDescent="0.25">
      <c r="H32" s="103"/>
    </row>
    <row r="33" spans="8:8" x14ac:dyDescent="0.25">
      <c r="H33" s="103"/>
    </row>
    <row r="34" spans="8:8" x14ac:dyDescent="0.25">
      <c r="H34" s="103"/>
    </row>
    <row r="35" spans="8:8" x14ac:dyDescent="0.25">
      <c r="H35" s="103"/>
    </row>
    <row r="36" spans="8:8" x14ac:dyDescent="0.25">
      <c r="H36" s="103"/>
    </row>
    <row r="37" spans="8:8" x14ac:dyDescent="0.25">
      <c r="H37" s="103"/>
    </row>
    <row r="38" spans="8:8" x14ac:dyDescent="0.25">
      <c r="H38" s="103"/>
    </row>
    <row r="39" spans="8:8" x14ac:dyDescent="0.25">
      <c r="H39" s="103"/>
    </row>
    <row r="40" spans="8:8" x14ac:dyDescent="0.25">
      <c r="H40" s="103"/>
    </row>
    <row r="41" spans="8:8" x14ac:dyDescent="0.25">
      <c r="H41" s="103"/>
    </row>
    <row r="42" spans="8:8" x14ac:dyDescent="0.25">
      <c r="H42" s="103"/>
    </row>
    <row r="43" spans="8:8" x14ac:dyDescent="0.25">
      <c r="H43" s="103"/>
    </row>
    <row r="44" spans="8:8" x14ac:dyDescent="0.25">
      <c r="H44" s="103"/>
    </row>
    <row r="45" spans="8:8" x14ac:dyDescent="0.25">
      <c r="H45" s="103"/>
    </row>
    <row r="46" spans="8:8" x14ac:dyDescent="0.25">
      <c r="H46" s="103"/>
    </row>
    <row r="47" spans="8:8" x14ac:dyDescent="0.25">
      <c r="H47" s="103"/>
    </row>
  </sheetData>
  <sheetProtection autoFilter="0"/>
  <autoFilter ref="A14:H14"/>
  <mergeCells count="16">
    <mergeCell ref="A16:B16"/>
    <mergeCell ref="B18:C18"/>
    <mergeCell ref="F18:G18"/>
    <mergeCell ref="I12:I13"/>
    <mergeCell ref="A14:A15"/>
    <mergeCell ref="B14:B15"/>
    <mergeCell ref="A12:A13"/>
    <mergeCell ref="B12:B13"/>
    <mergeCell ref="C12:C13"/>
    <mergeCell ref="D12:G12"/>
    <mergeCell ref="H12:H13"/>
    <mergeCell ref="D1:H1"/>
    <mergeCell ref="D2:H2"/>
    <mergeCell ref="D3:H3"/>
    <mergeCell ref="D4:H4"/>
    <mergeCell ref="A8:H9"/>
  </mergeCells>
  <printOptions horizontalCentered="1"/>
  <pageMargins left="0.86614173228346458" right="0.39370078740157483" top="0.78740157480314965" bottom="0.78740157480314965" header="0" footer="0"/>
  <pageSetup paperSize="9" scale="75" fitToHeight="0" orientation="portrait" r:id="rId1"/>
  <headerFooter alignWithMargins="0">
    <oddHeader>&amp;C&amp;"Times New Roman,обычный"&amp;12&amp;P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C12" sqref="C12"/>
    </sheetView>
  </sheetViews>
  <sheetFormatPr defaultRowHeight="15.75" x14ac:dyDescent="0.25"/>
  <cols>
    <col min="1" max="1" width="50.5703125" style="378" customWidth="1"/>
    <col min="2" max="2" width="20.5703125" style="378" customWidth="1"/>
    <col min="3" max="3" width="14.85546875" style="378" customWidth="1"/>
    <col min="4" max="4" width="13.5703125" style="378" customWidth="1"/>
    <col min="5" max="5" width="20.5703125" style="378" customWidth="1"/>
    <col min="6" max="6" width="15.7109375" style="378" customWidth="1"/>
    <col min="7" max="7" width="13.140625" style="378" customWidth="1"/>
    <col min="8" max="8" width="20.5703125" style="378" customWidth="1"/>
    <col min="9" max="9" width="14.7109375" style="378" customWidth="1"/>
    <col min="10" max="10" width="13" style="378" customWidth="1"/>
    <col min="11" max="11" width="20.85546875" style="378" customWidth="1"/>
    <col min="12" max="12" width="2.5703125" style="379" customWidth="1"/>
    <col min="13" max="16384" width="9.140625" style="379"/>
  </cols>
  <sheetData>
    <row r="1" spans="1:12" s="401" customFormat="1" x14ac:dyDescent="0.25">
      <c r="B1" s="378"/>
      <c r="C1" s="378"/>
      <c r="D1" s="378"/>
      <c r="E1" s="378"/>
      <c r="F1" s="378"/>
      <c r="H1" s="540" t="s">
        <v>272</v>
      </c>
      <c r="I1" s="540"/>
      <c r="J1" s="540"/>
      <c r="K1" s="540"/>
      <c r="L1" s="540"/>
    </row>
    <row r="2" spans="1:12" s="401" customFormat="1" x14ac:dyDescent="0.25">
      <c r="B2" s="378"/>
      <c r="C2" s="378"/>
      <c r="D2" s="378"/>
      <c r="E2" s="378"/>
      <c r="F2" s="378"/>
      <c r="H2" s="540" t="s">
        <v>230</v>
      </c>
      <c r="I2" s="540"/>
      <c r="J2" s="540"/>
      <c r="K2" s="540"/>
      <c r="L2" s="540"/>
    </row>
    <row r="3" spans="1:12" s="401" customFormat="1" x14ac:dyDescent="0.25">
      <c r="B3" s="402"/>
      <c r="C3" s="402"/>
      <c r="D3" s="402"/>
      <c r="E3" s="402"/>
      <c r="F3" s="402"/>
      <c r="H3" s="541" t="s">
        <v>423</v>
      </c>
      <c r="I3" s="541"/>
      <c r="J3" s="541"/>
      <c r="K3" s="541"/>
    </row>
    <row r="4" spans="1:12" s="401" customFormat="1" ht="49.5" customHeight="1" x14ac:dyDescent="0.25">
      <c r="B4" s="402"/>
      <c r="C4" s="402"/>
      <c r="D4" s="402"/>
      <c r="E4" s="402"/>
      <c r="F4" s="402"/>
      <c r="H4" s="541"/>
      <c r="I4" s="541"/>
      <c r="J4" s="541"/>
      <c r="K4" s="541"/>
    </row>
    <row r="5" spans="1:12" customFormat="1" ht="12.75" x14ac:dyDescent="0.2">
      <c r="B5" s="377"/>
      <c r="C5" s="377"/>
      <c r="D5" s="377"/>
      <c r="E5" s="377"/>
      <c r="F5" s="377"/>
    </row>
    <row r="6" spans="1:12" customFormat="1" ht="37.5" customHeight="1" x14ac:dyDescent="0.25">
      <c r="A6" s="542" t="s">
        <v>488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</row>
    <row r="7" spans="1:12" customFormat="1" ht="12.75" x14ac:dyDescent="0.2">
      <c r="B7" s="400"/>
      <c r="C7" s="400"/>
      <c r="D7" s="400"/>
      <c r="E7" s="400"/>
      <c r="F7" s="400"/>
    </row>
    <row r="8" spans="1:12" x14ac:dyDescent="0.25">
      <c r="A8" s="380"/>
      <c r="B8" s="380"/>
      <c r="C8" s="380"/>
      <c r="D8" s="380"/>
      <c r="E8" s="380"/>
      <c r="F8" s="380"/>
      <c r="G8" s="380"/>
      <c r="H8" s="380"/>
      <c r="I8" s="380"/>
      <c r="J8" s="380"/>
      <c r="K8" s="381" t="s">
        <v>288</v>
      </c>
    </row>
    <row r="9" spans="1:12" ht="70.5" customHeight="1" x14ac:dyDescent="0.25">
      <c r="A9" s="382" t="s">
        <v>389</v>
      </c>
      <c r="B9" s="383" t="s">
        <v>390</v>
      </c>
      <c r="C9" s="384" t="s">
        <v>391</v>
      </c>
      <c r="D9" s="384" t="s">
        <v>392</v>
      </c>
      <c r="E9" s="383" t="s">
        <v>393</v>
      </c>
      <c r="F9" s="384" t="s">
        <v>394</v>
      </c>
      <c r="G9" s="384" t="s">
        <v>395</v>
      </c>
      <c r="H9" s="383" t="s">
        <v>396</v>
      </c>
      <c r="I9" s="384" t="s">
        <v>438</v>
      </c>
      <c r="J9" s="384" t="s">
        <v>439</v>
      </c>
      <c r="K9" s="383" t="s">
        <v>440</v>
      </c>
    </row>
    <row r="10" spans="1:12" x14ac:dyDescent="0.25">
      <c r="A10" s="385" t="s">
        <v>289</v>
      </c>
      <c r="B10" s="386">
        <f>B12+B14</f>
        <v>366</v>
      </c>
      <c r="C10" s="387">
        <f t="shared" ref="C10:K10" si="0">C12+C14</f>
        <v>635.64</v>
      </c>
      <c r="D10" s="387">
        <f t="shared" si="0"/>
        <v>366</v>
      </c>
      <c r="E10" s="388">
        <f t="shared" si="0"/>
        <v>635.64</v>
      </c>
      <c r="F10" s="387">
        <f t="shared" si="0"/>
        <v>278.47000000000003</v>
      </c>
      <c r="G10" s="387">
        <f t="shared" si="0"/>
        <v>0</v>
      </c>
      <c r="H10" s="386">
        <f t="shared" si="0"/>
        <v>914.11</v>
      </c>
      <c r="I10" s="387">
        <f t="shared" si="0"/>
        <v>318.67</v>
      </c>
      <c r="J10" s="387">
        <f t="shared" si="0"/>
        <v>0</v>
      </c>
      <c r="K10" s="386">
        <f t="shared" si="0"/>
        <v>1232.78</v>
      </c>
    </row>
    <row r="11" spans="1:12" x14ac:dyDescent="0.25">
      <c r="A11" s="389" t="s">
        <v>290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</row>
    <row r="12" spans="1:12" ht="63" x14ac:dyDescent="0.25">
      <c r="A12" s="383" t="s">
        <v>397</v>
      </c>
      <c r="B12" s="390">
        <v>0</v>
      </c>
      <c r="C12" s="391">
        <v>635.64</v>
      </c>
      <c r="D12" s="391">
        <v>0</v>
      </c>
      <c r="E12" s="392">
        <f>B12+C12-D12</f>
        <v>635.64</v>
      </c>
      <c r="F12" s="391">
        <v>278.47000000000003</v>
      </c>
      <c r="G12" s="391">
        <v>0</v>
      </c>
      <c r="H12" s="390">
        <f>E12+F12-G12</f>
        <v>914.11</v>
      </c>
      <c r="I12" s="391">
        <v>318.67</v>
      </c>
      <c r="J12" s="391">
        <v>0</v>
      </c>
      <c r="K12" s="390">
        <f>H12+I12-J12</f>
        <v>1232.78</v>
      </c>
    </row>
    <row r="13" spans="1:12" ht="63" x14ac:dyDescent="0.25">
      <c r="A13" s="389" t="s">
        <v>397</v>
      </c>
      <c r="B13" s="393" t="s">
        <v>402</v>
      </c>
      <c r="C13" s="389"/>
      <c r="D13" s="389"/>
      <c r="E13" s="393" t="s">
        <v>403</v>
      </c>
      <c r="F13" s="389"/>
      <c r="G13" s="389"/>
      <c r="H13" s="393" t="s">
        <v>403</v>
      </c>
      <c r="I13" s="389"/>
      <c r="J13" s="389"/>
      <c r="K13" s="393" t="s">
        <v>403</v>
      </c>
    </row>
    <row r="14" spans="1:12" ht="47.25" x14ac:dyDescent="0.25">
      <c r="A14" s="383" t="s">
        <v>398</v>
      </c>
      <c r="B14" s="394">
        <v>366</v>
      </c>
      <c r="C14" s="395">
        <v>0</v>
      </c>
      <c r="D14" s="391">
        <v>366</v>
      </c>
      <c r="E14" s="396">
        <f>B14+C14-D14</f>
        <v>0</v>
      </c>
      <c r="F14" s="395">
        <v>0</v>
      </c>
      <c r="G14" s="391">
        <v>0</v>
      </c>
      <c r="H14" s="394">
        <f>E14+F14-G14</f>
        <v>0</v>
      </c>
      <c r="I14" s="395">
        <v>0</v>
      </c>
      <c r="J14" s="391">
        <v>0</v>
      </c>
      <c r="K14" s="394">
        <f>H14+I14-J14</f>
        <v>0</v>
      </c>
    </row>
    <row r="15" spans="1:12" x14ac:dyDescent="0.25">
      <c r="A15" s="389" t="s">
        <v>399</v>
      </c>
      <c r="B15" s="389"/>
      <c r="C15" s="389"/>
      <c r="D15" s="389"/>
      <c r="E15" s="389"/>
      <c r="F15" s="389"/>
      <c r="G15" s="389"/>
      <c r="H15" s="389"/>
      <c r="I15" s="397"/>
      <c r="J15" s="397"/>
      <c r="K15" s="389"/>
    </row>
    <row r="16" spans="1:12" ht="63" x14ac:dyDescent="0.25">
      <c r="A16" s="384" t="s">
        <v>397</v>
      </c>
      <c r="B16" s="398" t="s">
        <v>400</v>
      </c>
      <c r="C16" s="384"/>
      <c r="D16" s="384"/>
      <c r="E16" s="398" t="s">
        <v>400</v>
      </c>
      <c r="F16" s="384"/>
      <c r="G16" s="384"/>
      <c r="H16" s="398" t="s">
        <v>400</v>
      </c>
      <c r="I16" s="398"/>
      <c r="J16" s="398"/>
      <c r="K16" s="398" t="s">
        <v>400</v>
      </c>
    </row>
    <row r="18" spans="12:12" s="399" customFormat="1" x14ac:dyDescent="0.25">
      <c r="L18" s="378" t="s">
        <v>401</v>
      </c>
    </row>
  </sheetData>
  <mergeCells count="4">
    <mergeCell ref="H1:L1"/>
    <mergeCell ref="H2:L2"/>
    <mergeCell ref="H3:K4"/>
    <mergeCell ref="A6:K6"/>
  </mergeCells>
  <pageMargins left="0.78740157480314965" right="0.39370078740157483" top="0.59055118110236227" bottom="0.59055118110236227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workbookViewId="0">
      <selection activeCell="A13" sqref="A13"/>
    </sheetView>
  </sheetViews>
  <sheetFormatPr defaultRowHeight="12.75" x14ac:dyDescent="0.2"/>
  <cols>
    <col min="1" max="1" width="47.7109375" customWidth="1"/>
    <col min="2" max="2" width="25.28515625" customWidth="1"/>
    <col min="3" max="3" width="12.28515625" customWidth="1"/>
    <col min="4" max="4" width="9.57031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5"/>
      <c r="B1" s="494" t="s">
        <v>270</v>
      </c>
      <c r="C1" s="494"/>
      <c r="D1" s="269"/>
      <c r="E1" s="491"/>
      <c r="F1" s="491"/>
      <c r="G1" s="491"/>
      <c r="H1" s="491"/>
      <c r="I1" s="36"/>
      <c r="J1" s="36"/>
    </row>
    <row r="2" spans="1:21" ht="15.75" x14ac:dyDescent="0.25">
      <c r="A2" s="25"/>
      <c r="B2" s="495" t="s">
        <v>227</v>
      </c>
      <c r="C2" s="495"/>
      <c r="D2" s="269"/>
      <c r="E2" s="268"/>
      <c r="F2" s="268"/>
      <c r="G2" s="268"/>
      <c r="H2" s="268"/>
      <c r="I2" s="36"/>
      <c r="J2" s="36"/>
    </row>
    <row r="3" spans="1:21" ht="38.25" customHeight="1" x14ac:dyDescent="0.2">
      <c r="A3" s="25"/>
      <c r="B3" s="492" t="s">
        <v>420</v>
      </c>
      <c r="C3" s="492"/>
      <c r="D3" s="61"/>
      <c r="E3" s="61"/>
      <c r="F3" s="61"/>
      <c r="G3" s="61"/>
      <c r="H3" s="61"/>
      <c r="I3" s="61"/>
      <c r="J3" s="61"/>
      <c r="K3" s="61"/>
      <c r="L3" s="61"/>
    </row>
    <row r="4" spans="1:21" ht="15" customHeight="1" x14ac:dyDescent="0.25">
      <c r="A4" s="25"/>
      <c r="B4" s="494" t="s">
        <v>316</v>
      </c>
      <c r="C4" s="494"/>
      <c r="D4" s="38"/>
      <c r="E4" s="268"/>
      <c r="F4" s="268"/>
      <c r="G4" s="268"/>
      <c r="H4" s="268"/>
      <c r="I4" s="36"/>
      <c r="J4" s="36"/>
    </row>
    <row r="5" spans="1:21" ht="12.75" hidden="1" customHeight="1" x14ac:dyDescent="0.2">
      <c r="A5" s="25"/>
      <c r="B5" s="25"/>
      <c r="C5" s="25"/>
    </row>
    <row r="6" spans="1:21" ht="34.5" customHeight="1" x14ac:dyDescent="0.25">
      <c r="A6" s="492" t="s">
        <v>437</v>
      </c>
      <c r="B6" s="492"/>
      <c r="C6" s="492"/>
      <c r="D6" s="269"/>
      <c r="E6" s="269"/>
      <c r="F6" s="269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5.75" thickBot="1" x14ac:dyDescent="0.3">
      <c r="A7" s="493" t="s">
        <v>217</v>
      </c>
      <c r="B7" s="493"/>
      <c r="C7" s="493"/>
      <c r="D7" s="270"/>
      <c r="E7" s="37"/>
      <c r="F7" s="37"/>
    </row>
    <row r="8" spans="1:21" ht="25.5" x14ac:dyDescent="0.2">
      <c r="A8" s="40" t="s">
        <v>150</v>
      </c>
      <c r="B8" s="40" t="s">
        <v>170</v>
      </c>
      <c r="C8" s="76" t="s">
        <v>171</v>
      </c>
      <c r="D8" s="76" t="s">
        <v>171</v>
      </c>
      <c r="E8" s="50"/>
      <c r="F8" s="45"/>
      <c r="G8" s="78"/>
      <c r="H8" s="83"/>
    </row>
    <row r="9" spans="1:21" ht="2.25" customHeight="1" x14ac:dyDescent="0.2">
      <c r="A9" s="276"/>
      <c r="B9" s="276"/>
      <c r="C9" s="277"/>
      <c r="D9" s="277"/>
      <c r="E9" s="50"/>
      <c r="F9" s="45"/>
      <c r="G9" s="79"/>
      <c r="H9" s="83"/>
    </row>
    <row r="10" spans="1:21" ht="28.5" customHeight="1" x14ac:dyDescent="0.2">
      <c r="A10" s="280" t="s">
        <v>199</v>
      </c>
      <c r="B10" s="278"/>
      <c r="C10" s="279" t="s">
        <v>381</v>
      </c>
      <c r="D10" s="279" t="s">
        <v>436</v>
      </c>
      <c r="E10" s="50"/>
      <c r="F10" s="45"/>
      <c r="G10" s="79"/>
      <c r="H10" s="83"/>
    </row>
    <row r="11" spans="1:21" ht="18" customHeight="1" x14ac:dyDescent="0.2">
      <c r="A11" s="65" t="s">
        <v>11</v>
      </c>
      <c r="B11" s="35" t="s">
        <v>91</v>
      </c>
      <c r="C11" s="150">
        <f>C12+C19+C25+C27+C37+C40+C51+C67</f>
        <v>5569.45</v>
      </c>
      <c r="D11" s="150">
        <f>D12+D27+D44+D37+D62+D55+D25+D40+D51+D19+D70+D67</f>
        <v>6373.57</v>
      </c>
      <c r="E11" s="48"/>
      <c r="F11" s="46"/>
      <c r="G11" s="80"/>
      <c r="H11" s="84"/>
      <c r="I11" s="42"/>
    </row>
    <row r="12" spans="1:21" ht="18" customHeight="1" x14ac:dyDescent="0.2">
      <c r="A12" s="90" t="s">
        <v>172</v>
      </c>
      <c r="B12" s="91" t="s">
        <v>353</v>
      </c>
      <c r="C12" s="152">
        <f>C13</f>
        <v>940.25</v>
      </c>
      <c r="D12" s="152">
        <f>D13</f>
        <v>985.17</v>
      </c>
      <c r="E12" s="48"/>
      <c r="F12" s="47"/>
      <c r="G12" s="81"/>
      <c r="H12" s="85"/>
      <c r="I12" s="42"/>
    </row>
    <row r="13" spans="1:21" ht="19.5" customHeight="1" x14ac:dyDescent="0.25">
      <c r="A13" s="33" t="s">
        <v>173</v>
      </c>
      <c r="B13" s="67" t="s">
        <v>354</v>
      </c>
      <c r="C13" s="273">
        <f>C16+C17+C18</f>
        <v>940.25</v>
      </c>
      <c r="D13" s="273">
        <f>D16+D17+D18</f>
        <v>985.17</v>
      </c>
      <c r="E13" s="48"/>
      <c r="F13" s="47"/>
      <c r="G13" s="81"/>
      <c r="H13" s="85"/>
      <c r="I13" s="86"/>
    </row>
    <row r="14" spans="1:21" ht="37.5" hidden="1" customHeight="1" x14ac:dyDescent="0.2">
      <c r="A14" s="30" t="s">
        <v>36</v>
      </c>
      <c r="B14" s="68" t="s">
        <v>37</v>
      </c>
      <c r="C14" s="132"/>
      <c r="D14" s="132"/>
      <c r="E14" s="64"/>
      <c r="F14" s="64"/>
      <c r="G14" s="81"/>
      <c r="H14" s="85"/>
      <c r="I14" s="42"/>
    </row>
    <row r="15" spans="1:21" ht="38.25" hidden="1" customHeight="1" x14ac:dyDescent="0.2">
      <c r="A15" s="30" t="s">
        <v>174</v>
      </c>
      <c r="B15" s="68" t="s">
        <v>181</v>
      </c>
      <c r="C15" s="132"/>
      <c r="D15" s="132"/>
      <c r="E15" s="48"/>
      <c r="F15" s="47"/>
      <c r="G15" s="81"/>
      <c r="H15" s="85"/>
      <c r="I15" s="42"/>
    </row>
    <row r="16" spans="1:21" ht="90" customHeight="1" x14ac:dyDescent="0.2">
      <c r="A16" s="30" t="s">
        <v>464</v>
      </c>
      <c r="B16" s="68" t="s">
        <v>355</v>
      </c>
      <c r="C16" s="153">
        <v>926.51</v>
      </c>
      <c r="D16" s="153">
        <v>970.89</v>
      </c>
      <c r="E16" s="48"/>
      <c r="F16" s="47"/>
      <c r="G16" s="81"/>
      <c r="H16" s="85"/>
      <c r="I16" s="42"/>
    </row>
    <row r="17" spans="1:9" ht="39" customHeight="1" x14ac:dyDescent="0.2">
      <c r="A17" s="30" t="s">
        <v>465</v>
      </c>
      <c r="B17" s="68" t="s">
        <v>356</v>
      </c>
      <c r="C17" s="271">
        <v>13.74</v>
      </c>
      <c r="D17" s="271">
        <v>14.28</v>
      </c>
      <c r="E17" s="48"/>
      <c r="F17" s="47"/>
      <c r="G17" s="81"/>
      <c r="H17" s="85"/>
      <c r="I17" s="42"/>
    </row>
    <row r="18" spans="1:9" ht="75.75" hidden="1" customHeight="1" x14ac:dyDescent="0.2">
      <c r="A18" s="30" t="s">
        <v>379</v>
      </c>
      <c r="B18" s="68" t="s">
        <v>357</v>
      </c>
      <c r="C18" s="356">
        <v>0</v>
      </c>
      <c r="D18" s="271">
        <v>0</v>
      </c>
      <c r="E18" s="48"/>
      <c r="F18" s="47"/>
      <c r="G18" s="81"/>
      <c r="H18" s="85"/>
      <c r="I18" s="42"/>
    </row>
    <row r="19" spans="1:9" ht="39.75" customHeight="1" x14ac:dyDescent="0.2">
      <c r="A19" s="126" t="s">
        <v>126</v>
      </c>
      <c r="B19" s="94" t="s">
        <v>425</v>
      </c>
      <c r="C19" s="275">
        <f>C20</f>
        <v>2020.5</v>
      </c>
      <c r="D19" s="275">
        <f>D20</f>
        <v>2724.9</v>
      </c>
      <c r="E19" s="48"/>
      <c r="F19" s="47"/>
      <c r="G19" s="81"/>
      <c r="H19" s="85"/>
      <c r="I19" s="42"/>
    </row>
    <row r="20" spans="1:9" ht="25.5" customHeight="1" x14ac:dyDescent="0.25">
      <c r="A20" s="44" t="s">
        <v>127</v>
      </c>
      <c r="B20" s="34" t="s">
        <v>426</v>
      </c>
      <c r="C20" s="271">
        <f>C21+C22+C23+C24</f>
        <v>2020.5</v>
      </c>
      <c r="D20" s="271">
        <f>D21+D22+D23+D24</f>
        <v>2724.9</v>
      </c>
      <c r="E20" s="48"/>
      <c r="F20" s="47"/>
      <c r="G20" s="81"/>
      <c r="H20" s="85"/>
      <c r="I20" s="42"/>
    </row>
    <row r="21" spans="1:9" ht="106.5" customHeight="1" x14ac:dyDescent="0.2">
      <c r="A21" s="43" t="s">
        <v>466</v>
      </c>
      <c r="B21" s="26" t="s">
        <v>427</v>
      </c>
      <c r="C21" s="271">
        <v>938.8</v>
      </c>
      <c r="D21" s="271">
        <v>1245.9000000000001</v>
      </c>
      <c r="E21" s="48"/>
      <c r="F21" s="47"/>
      <c r="G21" s="81"/>
      <c r="H21" s="85"/>
      <c r="I21" s="42"/>
    </row>
    <row r="22" spans="1:9" ht="117.75" customHeight="1" x14ac:dyDescent="0.2">
      <c r="A22" s="43" t="s">
        <v>467</v>
      </c>
      <c r="B22" s="26" t="s">
        <v>428</v>
      </c>
      <c r="C22" s="271">
        <v>6.8</v>
      </c>
      <c r="D22" s="271">
        <v>9.4</v>
      </c>
      <c r="E22" s="48"/>
      <c r="F22" s="47"/>
      <c r="G22" s="81"/>
      <c r="H22" s="85"/>
      <c r="I22" s="42"/>
    </row>
    <row r="23" spans="1:9" ht="98.25" customHeight="1" x14ac:dyDescent="0.2">
      <c r="A23" s="43" t="s">
        <v>468</v>
      </c>
      <c r="B23" s="26" t="s">
        <v>429</v>
      </c>
      <c r="C23" s="271">
        <v>1217.3</v>
      </c>
      <c r="D23" s="271">
        <v>1682.9</v>
      </c>
      <c r="E23" s="48"/>
      <c r="F23" s="47"/>
      <c r="G23" s="81"/>
      <c r="H23" s="85"/>
      <c r="I23" s="42"/>
    </row>
    <row r="24" spans="1:9" ht="105.75" customHeight="1" x14ac:dyDescent="0.2">
      <c r="A24" s="127" t="s">
        <v>469</v>
      </c>
      <c r="B24" s="26" t="s">
        <v>430</v>
      </c>
      <c r="C24" s="153">
        <v>-142.4</v>
      </c>
      <c r="D24" s="153">
        <v>-213.3</v>
      </c>
      <c r="E24" s="48"/>
      <c r="F24" s="47"/>
      <c r="G24" s="81"/>
      <c r="H24" s="85"/>
      <c r="I24" s="42"/>
    </row>
    <row r="25" spans="1:9" ht="16.5" customHeight="1" x14ac:dyDescent="0.2">
      <c r="A25" s="92" t="s">
        <v>27</v>
      </c>
      <c r="B25" s="91" t="s">
        <v>358</v>
      </c>
      <c r="C25" s="274">
        <f>C26</f>
        <v>458.3</v>
      </c>
      <c r="D25" s="274">
        <f>D26</f>
        <v>467.5</v>
      </c>
      <c r="E25" s="48"/>
      <c r="F25" s="47"/>
      <c r="G25" s="81"/>
      <c r="H25" s="85"/>
      <c r="I25" s="42"/>
    </row>
    <row r="26" spans="1:9" ht="14.25" customHeight="1" x14ac:dyDescent="0.2">
      <c r="A26" s="69" t="s">
        <v>26</v>
      </c>
      <c r="B26" s="60" t="s">
        <v>359</v>
      </c>
      <c r="C26" s="271">
        <v>458.3</v>
      </c>
      <c r="D26" s="271">
        <v>467.5</v>
      </c>
      <c r="E26" s="48"/>
      <c r="F26" s="47"/>
      <c r="G26" s="81"/>
      <c r="H26" s="85"/>
      <c r="I26" s="42"/>
    </row>
    <row r="27" spans="1:9" ht="17.25" customHeight="1" x14ac:dyDescent="0.2">
      <c r="A27" s="90" t="s">
        <v>175</v>
      </c>
      <c r="B27" s="91" t="s">
        <v>360</v>
      </c>
      <c r="C27" s="274">
        <f>C28+C32+C30</f>
        <v>2034</v>
      </c>
      <c r="D27" s="274">
        <f>D28+D32+D30</f>
        <v>2074.6</v>
      </c>
      <c r="E27" s="50"/>
      <c r="F27" s="45"/>
      <c r="G27" s="78"/>
      <c r="H27" s="83"/>
      <c r="I27" s="42"/>
    </row>
    <row r="28" spans="1:9" ht="17.25" customHeight="1" x14ac:dyDescent="0.25">
      <c r="A28" s="33" t="s">
        <v>176</v>
      </c>
      <c r="B28" s="70" t="s">
        <v>361</v>
      </c>
      <c r="C28" s="273">
        <f>C29</f>
        <v>225.8</v>
      </c>
      <c r="D28" s="273">
        <f>D29</f>
        <v>230.3</v>
      </c>
      <c r="E28" s="49"/>
      <c r="F28" s="51"/>
      <c r="G28" s="81"/>
      <c r="H28" s="87"/>
      <c r="I28" s="42"/>
    </row>
    <row r="29" spans="1:9" ht="40.5" customHeight="1" x14ac:dyDescent="0.2">
      <c r="A29" s="30" t="s">
        <v>470</v>
      </c>
      <c r="B29" s="60" t="s">
        <v>362</v>
      </c>
      <c r="C29" s="271">
        <v>225.8</v>
      </c>
      <c r="D29" s="271">
        <v>230.3</v>
      </c>
      <c r="E29" s="49"/>
      <c r="F29" s="51"/>
      <c r="G29" s="81"/>
      <c r="H29" s="87"/>
      <c r="I29" s="42"/>
    </row>
    <row r="30" spans="1:9" ht="16.5" hidden="1" customHeight="1" x14ac:dyDescent="0.25">
      <c r="A30" s="33" t="s">
        <v>38</v>
      </c>
      <c r="B30" s="70" t="s">
        <v>40</v>
      </c>
      <c r="C30" s="134">
        <f>C31</f>
        <v>0</v>
      </c>
      <c r="D30" s="134">
        <f>D31</f>
        <v>0</v>
      </c>
      <c r="E30" s="49"/>
      <c r="F30" s="51"/>
      <c r="G30" s="81"/>
      <c r="H30" s="87"/>
      <c r="I30" s="42"/>
    </row>
    <row r="31" spans="1:9" ht="16.5" hidden="1" customHeight="1" x14ac:dyDescent="0.2">
      <c r="A31" s="30" t="s">
        <v>39</v>
      </c>
      <c r="B31" s="60" t="s">
        <v>41</v>
      </c>
      <c r="C31" s="132">
        <v>0</v>
      </c>
      <c r="D31" s="132">
        <v>0</v>
      </c>
      <c r="E31" s="49"/>
      <c r="F31" s="51"/>
      <c r="G31" s="81"/>
      <c r="H31" s="87"/>
      <c r="I31" s="42"/>
    </row>
    <row r="32" spans="1:9" ht="15" customHeight="1" x14ac:dyDescent="0.25">
      <c r="A32" s="33" t="s">
        <v>177</v>
      </c>
      <c r="B32" s="70" t="s">
        <v>363</v>
      </c>
      <c r="C32" s="273">
        <f>C33+C35</f>
        <v>1808.2</v>
      </c>
      <c r="D32" s="273">
        <f>D33+D35</f>
        <v>1844.3</v>
      </c>
      <c r="E32" s="49"/>
      <c r="F32" s="51"/>
      <c r="G32" s="82"/>
      <c r="H32" s="87"/>
      <c r="I32" s="42"/>
    </row>
    <row r="33" spans="1:9" ht="15" customHeight="1" x14ac:dyDescent="0.2">
      <c r="A33" s="141" t="s">
        <v>79</v>
      </c>
      <c r="B33" s="88" t="s">
        <v>364</v>
      </c>
      <c r="C33" s="272">
        <f>C34</f>
        <v>645</v>
      </c>
      <c r="D33" s="272">
        <f>D34</f>
        <v>657.9</v>
      </c>
      <c r="E33" s="49"/>
      <c r="F33" s="51"/>
      <c r="G33" s="82"/>
      <c r="H33" s="87"/>
      <c r="I33" s="42"/>
    </row>
    <row r="34" spans="1:9" ht="30" customHeight="1" x14ac:dyDescent="0.2">
      <c r="A34" s="30" t="s">
        <v>78</v>
      </c>
      <c r="B34" s="60" t="s">
        <v>365</v>
      </c>
      <c r="C34" s="271">
        <v>645</v>
      </c>
      <c r="D34" s="271">
        <v>657.9</v>
      </c>
      <c r="E34" s="49"/>
      <c r="F34" s="51"/>
      <c r="G34" s="81"/>
      <c r="H34" s="85"/>
      <c r="I34" s="86"/>
    </row>
    <row r="35" spans="1:9" ht="15.75" customHeight="1" x14ac:dyDescent="0.2">
      <c r="A35" s="31" t="s">
        <v>81</v>
      </c>
      <c r="B35" s="88" t="s">
        <v>367</v>
      </c>
      <c r="C35" s="272">
        <f>C36</f>
        <v>1163.2</v>
      </c>
      <c r="D35" s="272">
        <f>D36</f>
        <v>1186.4000000000001</v>
      </c>
      <c r="E35" s="49"/>
      <c r="F35" s="51"/>
      <c r="G35" s="81"/>
      <c r="H35" s="85"/>
      <c r="I35" s="86"/>
    </row>
    <row r="36" spans="1:9" ht="36.75" customHeight="1" x14ac:dyDescent="0.2">
      <c r="A36" s="30" t="s">
        <v>80</v>
      </c>
      <c r="B36" s="60" t="s">
        <v>366</v>
      </c>
      <c r="C36" s="271">
        <v>1163.2</v>
      </c>
      <c r="D36" s="271">
        <v>1186.4000000000001</v>
      </c>
      <c r="E36" s="49"/>
      <c r="F36" s="51"/>
      <c r="G36" s="81"/>
      <c r="H36" s="85"/>
      <c r="I36" s="86"/>
    </row>
    <row r="37" spans="1:9" ht="20.25" customHeight="1" x14ac:dyDescent="0.2">
      <c r="A37" s="93" t="s">
        <v>87</v>
      </c>
      <c r="B37" s="94" t="s">
        <v>352</v>
      </c>
      <c r="C37" s="274">
        <f>C39</f>
        <v>6.4</v>
      </c>
      <c r="D37" s="274">
        <f>D39</f>
        <v>6.4</v>
      </c>
      <c r="E37" s="49"/>
      <c r="F37" s="51"/>
      <c r="G37" s="81"/>
      <c r="H37" s="85"/>
      <c r="I37" s="42"/>
    </row>
    <row r="38" spans="1:9" ht="40.5" customHeight="1" x14ac:dyDescent="0.2">
      <c r="A38" s="30" t="s">
        <v>19</v>
      </c>
      <c r="B38" s="60" t="s">
        <v>351</v>
      </c>
      <c r="C38" s="153">
        <f>C39</f>
        <v>6.4</v>
      </c>
      <c r="D38" s="153">
        <f>D39</f>
        <v>6.4</v>
      </c>
      <c r="E38" s="49"/>
      <c r="F38" s="51"/>
      <c r="G38" s="81"/>
      <c r="H38" s="85"/>
      <c r="I38" s="42"/>
    </row>
    <row r="39" spans="1:9" ht="61.5" customHeight="1" x14ac:dyDescent="0.2">
      <c r="A39" s="30" t="s">
        <v>471</v>
      </c>
      <c r="B39" s="60" t="s">
        <v>350</v>
      </c>
      <c r="C39" s="271">
        <v>6.4</v>
      </c>
      <c r="D39" s="271">
        <v>6.4</v>
      </c>
      <c r="E39" s="49"/>
      <c r="F39" s="51"/>
      <c r="G39" s="81"/>
      <c r="H39" s="85"/>
      <c r="I39" s="42"/>
    </row>
    <row r="40" spans="1:9" ht="38.25" hidden="1" x14ac:dyDescent="0.2">
      <c r="A40" s="29" t="s">
        <v>29</v>
      </c>
      <c r="B40" s="66" t="s">
        <v>28</v>
      </c>
      <c r="C40" s="135">
        <f t="shared" ref="C40:D42" si="0">C41</f>
        <v>0</v>
      </c>
      <c r="D40" s="135">
        <f t="shared" si="0"/>
        <v>0</v>
      </c>
      <c r="E40" s="49"/>
      <c r="F40" s="51"/>
      <c r="G40" s="81"/>
      <c r="H40" s="21"/>
      <c r="I40" s="42"/>
    </row>
    <row r="41" spans="1:9" ht="3" hidden="1" customHeight="1" x14ac:dyDescent="0.2">
      <c r="A41" s="30" t="s">
        <v>30</v>
      </c>
      <c r="B41" s="60" t="s">
        <v>31</v>
      </c>
      <c r="C41" s="132">
        <f t="shared" si="0"/>
        <v>0</v>
      </c>
      <c r="D41" s="132">
        <f t="shared" si="0"/>
        <v>0</v>
      </c>
      <c r="E41" s="49"/>
      <c r="F41" s="51"/>
      <c r="G41" s="81"/>
      <c r="H41" s="21"/>
      <c r="I41" s="42"/>
    </row>
    <row r="42" spans="1:9" ht="17.25" hidden="1" customHeight="1" x14ac:dyDescent="0.2">
      <c r="A42" s="30" t="s">
        <v>32</v>
      </c>
      <c r="B42" s="60" t="s">
        <v>33</v>
      </c>
      <c r="C42" s="132">
        <f t="shared" si="0"/>
        <v>0</v>
      </c>
      <c r="D42" s="132">
        <f t="shared" si="0"/>
        <v>0</v>
      </c>
      <c r="E42" s="49"/>
      <c r="F42" s="51"/>
      <c r="G42" s="80"/>
      <c r="H42" s="84"/>
      <c r="I42" s="42"/>
    </row>
    <row r="43" spans="1:9" ht="25.5" hidden="1" customHeight="1" x14ac:dyDescent="0.2">
      <c r="A43" s="30" t="s">
        <v>34</v>
      </c>
      <c r="B43" s="60" t="s">
        <v>35</v>
      </c>
      <c r="C43" s="132">
        <v>0</v>
      </c>
      <c r="D43" s="132">
        <v>0</v>
      </c>
      <c r="E43" s="49"/>
      <c r="F43" s="51"/>
      <c r="G43" s="81"/>
      <c r="H43" s="85"/>
      <c r="I43" s="42"/>
    </row>
    <row r="44" spans="1:9" ht="17.25" hidden="1" customHeight="1" x14ac:dyDescent="0.2">
      <c r="A44" s="95" t="s">
        <v>178</v>
      </c>
      <c r="B44" s="94" t="s">
        <v>92</v>
      </c>
      <c r="C44" s="133">
        <f>C45+C48</f>
        <v>0</v>
      </c>
      <c r="D44" s="133">
        <f>D45+D48</f>
        <v>0</v>
      </c>
      <c r="E44" s="12"/>
      <c r="F44" s="13"/>
      <c r="G44" s="80"/>
      <c r="H44" s="84"/>
      <c r="I44" s="42"/>
    </row>
    <row r="45" spans="1:9" ht="19.5" hidden="1" customHeight="1" x14ac:dyDescent="0.2">
      <c r="A45" s="30" t="s">
        <v>74</v>
      </c>
      <c r="B45" s="60" t="s">
        <v>93</v>
      </c>
      <c r="C45" s="132">
        <f>C46</f>
        <v>0</v>
      </c>
      <c r="D45" s="132">
        <f>D46</f>
        <v>0</v>
      </c>
      <c r="E45" s="48"/>
      <c r="F45" s="47"/>
      <c r="G45" s="81"/>
      <c r="H45" s="85"/>
      <c r="I45" s="42"/>
    </row>
    <row r="46" spans="1:9" ht="18.75" hidden="1" customHeight="1" x14ac:dyDescent="0.2">
      <c r="A46" s="30" t="s">
        <v>0</v>
      </c>
      <c r="B46" s="60" t="s">
        <v>95</v>
      </c>
      <c r="C46" s="132">
        <f>C47</f>
        <v>0</v>
      </c>
      <c r="D46" s="132">
        <f>D47</f>
        <v>0</v>
      </c>
      <c r="E46" s="48"/>
      <c r="F46" s="48"/>
      <c r="G46" s="81"/>
      <c r="H46" s="85"/>
      <c r="I46" s="42"/>
    </row>
    <row r="47" spans="1:9" ht="26.25" hidden="1" customHeight="1" x14ac:dyDescent="0.2">
      <c r="A47" s="30" t="s">
        <v>82</v>
      </c>
      <c r="B47" s="60" t="s">
        <v>94</v>
      </c>
      <c r="C47" s="132">
        <v>0</v>
      </c>
      <c r="D47" s="132">
        <v>0</v>
      </c>
      <c r="E47" s="48"/>
      <c r="F47" s="47"/>
      <c r="G47" s="81"/>
      <c r="H47" s="85"/>
      <c r="I47" s="42"/>
    </row>
    <row r="48" spans="1:9" ht="21" hidden="1" customHeight="1" x14ac:dyDescent="0.2">
      <c r="A48" s="30" t="s">
        <v>75</v>
      </c>
      <c r="B48" s="60" t="s">
        <v>96</v>
      </c>
      <c r="C48" s="132">
        <f>C49</f>
        <v>0</v>
      </c>
      <c r="D48" s="132">
        <f>D49</f>
        <v>0</v>
      </c>
      <c r="E48" s="48"/>
      <c r="F48" s="47"/>
      <c r="G48" s="81"/>
      <c r="H48" s="85"/>
      <c r="I48" s="42"/>
    </row>
    <row r="49" spans="1:9" ht="20.25" hidden="1" customHeight="1" x14ac:dyDescent="0.2">
      <c r="A49" s="30" t="s">
        <v>76</v>
      </c>
      <c r="B49" s="60" t="s">
        <v>97</v>
      </c>
      <c r="C49" s="132">
        <f>C50</f>
        <v>0</v>
      </c>
      <c r="D49" s="132">
        <f>D50</f>
        <v>0</v>
      </c>
      <c r="E49" s="48"/>
      <c r="F49" s="47"/>
      <c r="G49" s="81"/>
      <c r="H49" s="21"/>
      <c r="I49" s="42"/>
    </row>
    <row r="50" spans="1:9" ht="36.75" hidden="1" customHeight="1" x14ac:dyDescent="0.2">
      <c r="A50" s="30" t="s">
        <v>83</v>
      </c>
      <c r="B50" s="60" t="s">
        <v>98</v>
      </c>
      <c r="C50" s="132">
        <v>0</v>
      </c>
      <c r="D50" s="132">
        <v>0</v>
      </c>
      <c r="E50" s="49"/>
      <c r="F50" s="51"/>
      <c r="G50" s="82"/>
      <c r="H50" s="18"/>
      <c r="I50" s="42"/>
    </row>
    <row r="51" spans="1:9" ht="27" customHeight="1" x14ac:dyDescent="0.2">
      <c r="A51" s="95" t="s">
        <v>69</v>
      </c>
      <c r="B51" s="89" t="s">
        <v>349</v>
      </c>
      <c r="C51" s="152">
        <f t="shared" ref="C51:D53" si="1">C52</f>
        <v>110</v>
      </c>
      <c r="D51" s="152">
        <f t="shared" si="1"/>
        <v>115</v>
      </c>
      <c r="E51" s="49"/>
      <c r="F51" s="51"/>
      <c r="G51" s="82"/>
      <c r="H51" s="18"/>
      <c r="I51" s="42"/>
    </row>
    <row r="52" spans="1:9" ht="20.25" customHeight="1" x14ac:dyDescent="0.2">
      <c r="A52" s="29" t="s">
        <v>70</v>
      </c>
      <c r="B52" s="89" t="s">
        <v>348</v>
      </c>
      <c r="C52" s="151">
        <f t="shared" si="1"/>
        <v>110</v>
      </c>
      <c r="D52" s="151">
        <f t="shared" si="1"/>
        <v>115</v>
      </c>
      <c r="E52" s="49"/>
      <c r="F52" s="51"/>
      <c r="G52" s="82"/>
      <c r="H52" s="18"/>
      <c r="I52" s="42"/>
    </row>
    <row r="53" spans="1:9" ht="21.75" customHeight="1" x14ac:dyDescent="0.2">
      <c r="A53" s="30" t="s">
        <v>67</v>
      </c>
      <c r="B53" s="73" t="s">
        <v>347</v>
      </c>
      <c r="C53" s="153">
        <f t="shared" si="1"/>
        <v>110</v>
      </c>
      <c r="D53" s="153">
        <f t="shared" si="1"/>
        <v>115</v>
      </c>
      <c r="E53" s="49"/>
      <c r="F53" s="51"/>
      <c r="G53" s="82"/>
      <c r="H53" s="18"/>
      <c r="I53" s="42"/>
    </row>
    <row r="54" spans="1:9" ht="24" customHeight="1" x14ac:dyDescent="0.2">
      <c r="A54" s="30" t="s">
        <v>472</v>
      </c>
      <c r="B54" s="73" t="s">
        <v>346</v>
      </c>
      <c r="C54" s="153">
        <v>110</v>
      </c>
      <c r="D54" s="153">
        <v>115</v>
      </c>
      <c r="E54" s="49"/>
      <c r="F54" s="51"/>
      <c r="G54" s="82"/>
      <c r="H54" s="18"/>
      <c r="I54" s="42"/>
    </row>
    <row r="55" spans="1:9" ht="24" hidden="1" customHeight="1" x14ac:dyDescent="0.2">
      <c r="A55" s="95" t="s">
        <v>2</v>
      </c>
      <c r="B55" s="91" t="s">
        <v>99</v>
      </c>
      <c r="C55" s="133">
        <f>C56+C59</f>
        <v>0</v>
      </c>
      <c r="D55" s="133">
        <f>D56+D59</f>
        <v>0</v>
      </c>
      <c r="E55" s="49"/>
      <c r="F55" s="51"/>
      <c r="G55" s="82"/>
      <c r="H55" s="87"/>
      <c r="I55" s="42"/>
    </row>
    <row r="56" spans="1:9" ht="30" hidden="1" customHeight="1" x14ac:dyDescent="0.2">
      <c r="A56" s="31" t="s">
        <v>43</v>
      </c>
      <c r="B56" s="32" t="s">
        <v>44</v>
      </c>
      <c r="C56" s="132">
        <f>C57</f>
        <v>0</v>
      </c>
      <c r="D56" s="132">
        <f>D57</f>
        <v>0</v>
      </c>
      <c r="E56" s="49"/>
      <c r="F56" s="51"/>
      <c r="G56" s="82"/>
      <c r="H56" s="87"/>
      <c r="I56" s="42"/>
    </row>
    <row r="57" spans="1:9" ht="30.75" hidden="1" customHeight="1" x14ac:dyDescent="0.2">
      <c r="A57" s="30" t="s">
        <v>45</v>
      </c>
      <c r="B57" s="26" t="s">
        <v>46</v>
      </c>
      <c r="C57" s="132">
        <f>C58</f>
        <v>0</v>
      </c>
      <c r="D57" s="132">
        <f>D58</f>
        <v>0</v>
      </c>
      <c r="E57" s="49"/>
      <c r="F57" s="51"/>
      <c r="G57" s="82"/>
      <c r="H57" s="87"/>
      <c r="I57" s="42"/>
    </row>
    <row r="58" spans="1:9" ht="30.75" hidden="1" customHeight="1" x14ac:dyDescent="0.2">
      <c r="A58" s="30" t="s">
        <v>47</v>
      </c>
      <c r="B58" s="26" t="s">
        <v>48</v>
      </c>
      <c r="C58" s="132">
        <v>0</v>
      </c>
      <c r="D58" s="132">
        <v>0</v>
      </c>
      <c r="E58" s="49"/>
      <c r="F58" s="51"/>
      <c r="G58" s="82"/>
      <c r="H58" s="87"/>
      <c r="I58" s="42"/>
    </row>
    <row r="59" spans="1:9" ht="28.5" hidden="1" customHeight="1" x14ac:dyDescent="0.2">
      <c r="A59" s="31" t="s">
        <v>68</v>
      </c>
      <c r="B59" s="88" t="s">
        <v>100</v>
      </c>
      <c r="C59" s="136">
        <f>C60</f>
        <v>0</v>
      </c>
      <c r="D59" s="136">
        <f>D60</f>
        <v>0</v>
      </c>
      <c r="E59" s="49"/>
      <c r="F59" s="51"/>
      <c r="G59" s="82"/>
      <c r="H59" s="87"/>
      <c r="I59" s="42"/>
    </row>
    <row r="60" spans="1:9" ht="26.25" hidden="1" customHeight="1" x14ac:dyDescent="0.2">
      <c r="A60" s="69" t="s">
        <v>1</v>
      </c>
      <c r="B60" s="60" t="s">
        <v>101</v>
      </c>
      <c r="C60" s="132">
        <f>C61</f>
        <v>0</v>
      </c>
      <c r="D60" s="132">
        <f>D61</f>
        <v>0</v>
      </c>
      <c r="E60" s="49"/>
      <c r="F60" s="51"/>
      <c r="G60" s="82"/>
      <c r="H60" s="87"/>
      <c r="I60" s="42"/>
    </row>
    <row r="61" spans="1:9" ht="37.5" hidden="1" customHeight="1" x14ac:dyDescent="0.2">
      <c r="A61" s="69" t="s">
        <v>84</v>
      </c>
      <c r="B61" s="60" t="s">
        <v>102</v>
      </c>
      <c r="C61" s="132">
        <v>0</v>
      </c>
      <c r="D61" s="132">
        <v>0</v>
      </c>
      <c r="E61" s="49"/>
      <c r="F61" s="51"/>
      <c r="G61" s="82"/>
      <c r="H61" s="87"/>
      <c r="I61" s="42"/>
    </row>
    <row r="62" spans="1:9" ht="31.5" hidden="1" customHeight="1" x14ac:dyDescent="0.2">
      <c r="A62" s="29" t="s">
        <v>4</v>
      </c>
      <c r="B62" s="66" t="s">
        <v>130</v>
      </c>
      <c r="C62" s="135">
        <f>C65+C63</f>
        <v>0</v>
      </c>
      <c r="D62" s="135">
        <f>D65+D63</f>
        <v>0</v>
      </c>
      <c r="E62" s="49"/>
      <c r="F62" s="51"/>
      <c r="G62" s="82"/>
      <c r="H62" s="87"/>
      <c r="I62" s="42"/>
    </row>
    <row r="63" spans="1:9" ht="35.25" hidden="1" customHeight="1" x14ac:dyDescent="0.2">
      <c r="A63" s="69" t="s">
        <v>55</v>
      </c>
      <c r="B63" s="60" t="s">
        <v>56</v>
      </c>
      <c r="C63" s="132">
        <v>0</v>
      </c>
      <c r="D63" s="132">
        <v>0</v>
      </c>
      <c r="E63" s="49"/>
      <c r="F63" s="51"/>
      <c r="G63" s="82"/>
      <c r="H63" s="87"/>
      <c r="I63" s="42"/>
    </row>
    <row r="64" spans="1:9" ht="51" hidden="1" x14ac:dyDescent="0.2">
      <c r="A64" s="69" t="s">
        <v>14</v>
      </c>
      <c r="B64" s="60" t="s">
        <v>66</v>
      </c>
      <c r="C64" s="132">
        <v>0</v>
      </c>
      <c r="D64" s="132">
        <v>0</v>
      </c>
      <c r="E64" s="49"/>
      <c r="F64" s="51"/>
      <c r="G64" s="82"/>
      <c r="H64" s="87"/>
      <c r="I64" s="42"/>
    </row>
    <row r="65" spans="1:9" ht="25.5" hidden="1" x14ac:dyDescent="0.2">
      <c r="A65" s="69" t="s">
        <v>5</v>
      </c>
      <c r="B65" s="60" t="s">
        <v>128</v>
      </c>
      <c r="C65" s="132">
        <f>C66</f>
        <v>0</v>
      </c>
      <c r="D65" s="132">
        <f>D66</f>
        <v>0</v>
      </c>
      <c r="E65" s="49"/>
      <c r="F65" s="51"/>
      <c r="G65" s="82"/>
      <c r="H65" s="87"/>
      <c r="I65" s="42"/>
    </row>
    <row r="66" spans="1:9" ht="38.25" hidden="1" x14ac:dyDescent="0.2">
      <c r="A66" s="69" t="s">
        <v>186</v>
      </c>
      <c r="B66" s="60" t="s">
        <v>129</v>
      </c>
      <c r="C66" s="132">
        <v>0</v>
      </c>
      <c r="D66" s="132">
        <v>0</v>
      </c>
      <c r="E66" s="49"/>
      <c r="F66" s="51"/>
      <c r="G66" s="82"/>
      <c r="H66" s="87"/>
      <c r="I66" s="42"/>
    </row>
    <row r="67" spans="1:9" ht="18" hidden="1" customHeight="1" x14ac:dyDescent="0.2">
      <c r="A67" s="28" t="s">
        <v>4</v>
      </c>
      <c r="B67" s="60" t="s">
        <v>130</v>
      </c>
      <c r="C67" s="151">
        <f>C68</f>
        <v>0</v>
      </c>
      <c r="D67" s="151">
        <f>D68</f>
        <v>0</v>
      </c>
      <c r="E67" s="49"/>
      <c r="F67" s="51"/>
      <c r="G67" s="82"/>
      <c r="H67" s="87"/>
      <c r="I67" s="42"/>
    </row>
    <row r="68" spans="1:9" ht="38.25" hidden="1" x14ac:dyDescent="0.2">
      <c r="A68" s="28" t="s">
        <v>302</v>
      </c>
      <c r="B68" s="66" t="s">
        <v>56</v>
      </c>
      <c r="C68" s="151">
        <f>C69</f>
        <v>0</v>
      </c>
      <c r="D68" s="151">
        <f>D69</f>
        <v>0</v>
      </c>
      <c r="E68" s="49"/>
      <c r="F68" s="51"/>
      <c r="G68" s="82"/>
      <c r="H68" s="87"/>
      <c r="I68" s="42"/>
    </row>
    <row r="69" spans="1:9" ht="51" hidden="1" x14ac:dyDescent="0.2">
      <c r="A69" s="69" t="s">
        <v>303</v>
      </c>
      <c r="B69" s="60" t="s">
        <v>66</v>
      </c>
      <c r="C69" s="153">
        <v>0</v>
      </c>
      <c r="D69" s="153">
        <v>0</v>
      </c>
      <c r="E69" s="49"/>
      <c r="F69" s="51"/>
      <c r="G69" s="82"/>
      <c r="H69" s="87"/>
      <c r="I69" s="42"/>
    </row>
    <row r="70" spans="1:9" ht="0.75" customHeight="1" x14ac:dyDescent="0.2">
      <c r="A70" s="29" t="s">
        <v>61</v>
      </c>
      <c r="B70" s="66" t="s">
        <v>62</v>
      </c>
      <c r="C70" s="275">
        <f>C71</f>
        <v>0</v>
      </c>
      <c r="D70" s="153">
        <f>D71</f>
        <v>0</v>
      </c>
      <c r="E70" s="49"/>
      <c r="F70" s="51"/>
      <c r="G70" s="82"/>
      <c r="H70" s="87"/>
      <c r="I70" s="42"/>
    </row>
    <row r="71" spans="1:9" ht="18.75" hidden="1" customHeight="1" x14ac:dyDescent="0.2">
      <c r="A71" s="69" t="s">
        <v>63</v>
      </c>
      <c r="B71" s="60" t="s">
        <v>64</v>
      </c>
      <c r="C71" s="153">
        <f>C72</f>
        <v>0</v>
      </c>
      <c r="D71" s="153">
        <v>0</v>
      </c>
      <c r="E71" s="49"/>
      <c r="F71" s="51"/>
      <c r="G71" s="82"/>
      <c r="H71" s="87"/>
      <c r="I71" s="42"/>
    </row>
    <row r="72" spans="1:9" ht="18.75" hidden="1" customHeight="1" x14ac:dyDescent="0.2">
      <c r="A72" s="69" t="s">
        <v>51</v>
      </c>
      <c r="B72" s="60" t="s">
        <v>65</v>
      </c>
      <c r="C72" s="153">
        <v>0</v>
      </c>
      <c r="D72" s="153">
        <v>0</v>
      </c>
      <c r="E72" s="50"/>
      <c r="F72" s="45"/>
      <c r="G72" s="78"/>
      <c r="H72" s="83"/>
      <c r="I72" s="42"/>
    </row>
    <row r="73" spans="1:9" ht="17.25" customHeight="1" x14ac:dyDescent="0.2">
      <c r="A73" s="65" t="s">
        <v>179</v>
      </c>
      <c r="B73" s="66" t="s">
        <v>335</v>
      </c>
      <c r="C73" s="151">
        <f>C74</f>
        <v>21862.7</v>
      </c>
      <c r="D73" s="151">
        <f>D74</f>
        <v>22461.8</v>
      </c>
      <c r="E73" s="50"/>
      <c r="F73" s="45"/>
      <c r="G73" s="78"/>
      <c r="H73" s="83"/>
      <c r="I73" s="42"/>
    </row>
    <row r="74" spans="1:9" ht="36" x14ac:dyDescent="0.2">
      <c r="A74" s="92" t="s">
        <v>88</v>
      </c>
      <c r="B74" s="91" t="s">
        <v>336</v>
      </c>
      <c r="C74" s="152">
        <f>C75+C82+C78+C87</f>
        <v>21862.7</v>
      </c>
      <c r="D74" s="152">
        <f>D75+D82+D78+D87</f>
        <v>22461.8</v>
      </c>
      <c r="E74" s="49"/>
      <c r="F74" s="51"/>
      <c r="G74" s="82"/>
      <c r="H74" s="87"/>
      <c r="I74" s="42"/>
    </row>
    <row r="75" spans="1:9" ht="24" customHeight="1" x14ac:dyDescent="0.2">
      <c r="A75" s="95" t="s">
        <v>20</v>
      </c>
      <c r="B75" s="91" t="s">
        <v>337</v>
      </c>
      <c r="C75" s="152">
        <f>C76+C77</f>
        <v>20972</v>
      </c>
      <c r="D75" s="152">
        <f>D76+D77</f>
        <v>21760.6</v>
      </c>
      <c r="E75" s="49"/>
      <c r="F75" s="51"/>
      <c r="G75" s="82"/>
      <c r="H75" s="87"/>
      <c r="I75" s="42"/>
    </row>
    <row r="76" spans="1:9" ht="42.75" customHeight="1" x14ac:dyDescent="0.2">
      <c r="A76" s="30" t="s">
        <v>334</v>
      </c>
      <c r="B76" s="60" t="s">
        <v>338</v>
      </c>
      <c r="C76" s="153">
        <v>20972</v>
      </c>
      <c r="D76" s="153">
        <v>21760.6</v>
      </c>
      <c r="E76" s="49"/>
      <c r="F76" s="51"/>
      <c r="G76" s="82"/>
      <c r="H76" s="87"/>
      <c r="I76" s="42"/>
    </row>
    <row r="77" spans="1:9" ht="1.5" hidden="1" customHeight="1" x14ac:dyDescent="0.2">
      <c r="A77" s="30" t="s">
        <v>71</v>
      </c>
      <c r="B77" s="60" t="s">
        <v>304</v>
      </c>
      <c r="C77" s="132">
        <v>0</v>
      </c>
      <c r="D77" s="132">
        <v>0</v>
      </c>
      <c r="E77" s="49"/>
      <c r="F77" s="51"/>
      <c r="G77" s="82"/>
      <c r="H77" s="87"/>
      <c r="I77" s="42"/>
    </row>
    <row r="78" spans="1:9" ht="18.75" hidden="1" customHeight="1" x14ac:dyDescent="0.2">
      <c r="A78" s="28" t="s">
        <v>21</v>
      </c>
      <c r="B78" s="96" t="s">
        <v>301</v>
      </c>
      <c r="C78" s="152">
        <f>C80+C81</f>
        <v>700.5</v>
      </c>
      <c r="D78" s="152">
        <f>D80+D81</f>
        <v>700.5</v>
      </c>
      <c r="E78" s="49"/>
      <c r="F78" s="51"/>
      <c r="G78" s="82"/>
      <c r="H78" s="87"/>
      <c r="I78" s="42"/>
    </row>
    <row r="79" spans="1:9" ht="54" hidden="1" customHeight="1" x14ac:dyDescent="0.2">
      <c r="A79" s="104" t="s">
        <v>23</v>
      </c>
      <c r="B79" s="72" t="s">
        <v>10</v>
      </c>
      <c r="C79" s="132">
        <f>C81+C80</f>
        <v>700.5</v>
      </c>
      <c r="D79" s="132">
        <f>D81+D80</f>
        <v>700.5</v>
      </c>
      <c r="E79" s="49">
        <v>0</v>
      </c>
      <c r="F79" s="51"/>
      <c r="G79" s="82"/>
      <c r="H79" s="87"/>
      <c r="I79" s="42"/>
    </row>
    <row r="80" spans="1:9" ht="22.5" hidden="1" customHeight="1" x14ac:dyDescent="0.2">
      <c r="A80" s="104" t="s">
        <v>57</v>
      </c>
      <c r="B80" s="72" t="s">
        <v>305</v>
      </c>
      <c r="C80" s="132">
        <v>0</v>
      </c>
      <c r="D80" s="132">
        <v>0</v>
      </c>
      <c r="E80" s="49"/>
      <c r="F80" s="51"/>
      <c r="G80" s="82"/>
      <c r="H80" s="87"/>
      <c r="I80" s="42"/>
    </row>
    <row r="81" spans="1:9" ht="31.5" customHeight="1" x14ac:dyDescent="0.2">
      <c r="A81" s="104" t="s">
        <v>72</v>
      </c>
      <c r="B81" s="72" t="s">
        <v>340</v>
      </c>
      <c r="C81" s="153">
        <v>700.5</v>
      </c>
      <c r="D81" s="153">
        <v>700.5</v>
      </c>
      <c r="E81" s="49"/>
      <c r="F81" s="51"/>
      <c r="G81" s="82"/>
      <c r="H81" s="87"/>
      <c r="I81" s="42"/>
    </row>
    <row r="82" spans="1:9" ht="39" customHeight="1" x14ac:dyDescent="0.2">
      <c r="A82" s="95" t="s">
        <v>89</v>
      </c>
      <c r="B82" s="91" t="s">
        <v>341</v>
      </c>
      <c r="C82" s="152">
        <f>C83+C85</f>
        <v>190.2</v>
      </c>
      <c r="D82" s="152">
        <f>D83+D85</f>
        <v>0.7</v>
      </c>
      <c r="E82" s="49"/>
      <c r="F82" s="51"/>
      <c r="G82" s="82"/>
      <c r="H82" s="87"/>
      <c r="I82" s="42"/>
    </row>
    <row r="83" spans="1:9" ht="39.75" customHeight="1" x14ac:dyDescent="0.2">
      <c r="A83" s="30" t="s">
        <v>474</v>
      </c>
      <c r="B83" s="60" t="s">
        <v>342</v>
      </c>
      <c r="C83" s="153">
        <f>C84</f>
        <v>189.5</v>
      </c>
      <c r="D83" s="153">
        <f>D84</f>
        <v>0</v>
      </c>
      <c r="E83" s="49"/>
      <c r="F83" s="51"/>
      <c r="G83" s="82"/>
      <c r="H83" s="87"/>
      <c r="I83" s="42"/>
    </row>
    <row r="84" spans="1:9" ht="40.5" customHeight="1" x14ac:dyDescent="0.2">
      <c r="A84" s="30" t="s">
        <v>473</v>
      </c>
      <c r="B84" s="60" t="s">
        <v>343</v>
      </c>
      <c r="C84" s="271">
        <v>189.5</v>
      </c>
      <c r="D84" s="271">
        <v>0</v>
      </c>
      <c r="E84" s="49"/>
      <c r="F84" s="51"/>
      <c r="G84" s="82"/>
      <c r="H84" s="87"/>
      <c r="I84" s="42"/>
    </row>
    <row r="85" spans="1:9" ht="41.25" customHeight="1" x14ac:dyDescent="0.2">
      <c r="A85" s="69" t="s">
        <v>185</v>
      </c>
      <c r="B85" s="73" t="s">
        <v>344</v>
      </c>
      <c r="C85" s="271">
        <f>C86</f>
        <v>0.7</v>
      </c>
      <c r="D85" s="271">
        <f>D86</f>
        <v>0.7</v>
      </c>
      <c r="E85" s="49"/>
      <c r="F85" s="51"/>
      <c r="G85" s="82"/>
      <c r="H85" s="87"/>
      <c r="I85" s="42"/>
    </row>
    <row r="86" spans="1:9" ht="38.25" x14ac:dyDescent="0.2">
      <c r="A86" s="69" t="s">
        <v>185</v>
      </c>
      <c r="B86" s="73" t="s">
        <v>345</v>
      </c>
      <c r="C86" s="153">
        <v>0.7</v>
      </c>
      <c r="D86" s="153">
        <v>0.7</v>
      </c>
      <c r="E86" s="12"/>
      <c r="F86" s="46"/>
      <c r="G86" s="80"/>
      <c r="H86" s="84"/>
      <c r="I86" s="42"/>
    </row>
    <row r="87" spans="1:9" ht="1.5" customHeight="1" thickBot="1" x14ac:dyDescent="0.25">
      <c r="A87" s="28" t="s">
        <v>22</v>
      </c>
      <c r="B87" s="71" t="s">
        <v>306</v>
      </c>
      <c r="C87" s="135">
        <f>C88</f>
        <v>0</v>
      </c>
      <c r="D87" s="135">
        <f>D88</f>
        <v>0</v>
      </c>
      <c r="E87" s="49"/>
      <c r="F87" s="51"/>
      <c r="G87" s="82"/>
      <c r="H87" s="87"/>
      <c r="I87" s="42"/>
    </row>
    <row r="88" spans="1:9" ht="26.25" hidden="1" thickBot="1" x14ac:dyDescent="0.25">
      <c r="A88" s="69" t="s">
        <v>58</v>
      </c>
      <c r="B88" s="73" t="s">
        <v>307</v>
      </c>
      <c r="C88" s="132">
        <f>C89</f>
        <v>0</v>
      </c>
      <c r="D88" s="132">
        <f>D89</f>
        <v>0</v>
      </c>
      <c r="E88" s="49"/>
      <c r="F88" s="51"/>
      <c r="G88" s="82"/>
      <c r="H88" s="87"/>
      <c r="I88" s="42"/>
    </row>
    <row r="89" spans="1:9" ht="26.25" hidden="1" thickBot="1" x14ac:dyDescent="0.25">
      <c r="A89" s="69" t="s">
        <v>59</v>
      </c>
      <c r="B89" s="73" t="s">
        <v>308</v>
      </c>
      <c r="C89" s="132"/>
      <c r="D89" s="132"/>
      <c r="E89" s="48"/>
      <c r="F89" s="46"/>
      <c r="G89" s="80"/>
      <c r="H89" s="84"/>
      <c r="I89" s="42"/>
    </row>
    <row r="90" spans="1:9" ht="15" thickBot="1" x14ac:dyDescent="0.25">
      <c r="A90" s="74" t="s">
        <v>180</v>
      </c>
      <c r="B90" s="75"/>
      <c r="C90" s="149">
        <f>C11+C73</f>
        <v>27432.15</v>
      </c>
      <c r="D90" s="149">
        <f>D11+D73</f>
        <v>28835.37</v>
      </c>
    </row>
    <row r="91" spans="1:9" x14ac:dyDescent="0.2">
      <c r="A91" s="25"/>
      <c r="B91" s="25"/>
      <c r="C91" s="27"/>
      <c r="D91" s="62"/>
      <c r="E91" t="s">
        <v>8</v>
      </c>
    </row>
    <row r="92" spans="1:9" x14ac:dyDescent="0.2">
      <c r="A92" s="61"/>
      <c r="B92" s="490"/>
      <c r="C92" s="490"/>
    </row>
    <row r="93" spans="1:9" x14ac:dyDescent="0.2">
      <c r="A93" s="25"/>
      <c r="B93" s="25"/>
      <c r="C93" s="25"/>
    </row>
    <row r="94" spans="1:9" ht="15" x14ac:dyDescent="0.25">
      <c r="A94" s="25"/>
      <c r="B94" s="25"/>
      <c r="C94" s="25"/>
      <c r="E94" s="37"/>
    </row>
    <row r="95" spans="1:9" x14ac:dyDescent="0.2">
      <c r="A95" s="148"/>
      <c r="B95" s="490"/>
      <c r="C95" s="490"/>
      <c r="D95" s="52"/>
    </row>
    <row r="96" spans="1:9" x14ac:dyDescent="0.2">
      <c r="A96" s="25"/>
      <c r="B96" s="25"/>
      <c r="C96" s="25"/>
    </row>
  </sheetData>
  <mergeCells count="9">
    <mergeCell ref="A7:C7"/>
    <mergeCell ref="B92:C92"/>
    <mergeCell ref="B95:C95"/>
    <mergeCell ref="B1:C1"/>
    <mergeCell ref="E1:H1"/>
    <mergeCell ref="B2:C2"/>
    <mergeCell ref="B3:C3"/>
    <mergeCell ref="B4:C4"/>
    <mergeCell ref="A6:C6"/>
  </mergeCells>
  <pageMargins left="0.74803149606299213" right="0.74803149606299213" top="0.98425196850393704" bottom="0.98425196850393704" header="0.51181102362204722" footer="0.51181102362204722"/>
  <pageSetup paperSize="9" scale="82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5"/>
  <sheetViews>
    <sheetView view="pageBreakPreview" zoomScaleSheetLayoutView="100" workbookViewId="0">
      <selection activeCell="A12" sqref="A12"/>
    </sheetView>
  </sheetViews>
  <sheetFormatPr defaultRowHeight="12.75" x14ac:dyDescent="0.2"/>
  <cols>
    <col min="1" max="1" width="62" style="154" customWidth="1"/>
    <col min="2" max="2" width="5.85546875" style="154" bestFit="1" customWidth="1"/>
    <col min="3" max="3" width="6.5703125" style="154" bestFit="1" customWidth="1"/>
    <col min="4" max="4" width="9.42578125" style="154" bestFit="1" customWidth="1"/>
    <col min="5" max="5" width="12" style="217" customWidth="1"/>
    <col min="6" max="16384" width="9.140625" style="154"/>
  </cols>
  <sheetData>
    <row r="2" spans="1:8" ht="14.25" x14ac:dyDescent="0.2">
      <c r="A2" s="498" t="s">
        <v>104</v>
      </c>
      <c r="B2" s="498"/>
      <c r="C2" s="498"/>
      <c r="D2" s="498"/>
      <c r="E2" s="498"/>
    </row>
    <row r="3" spans="1:8" ht="14.25" x14ac:dyDescent="0.2">
      <c r="A3" s="498" t="s">
        <v>229</v>
      </c>
      <c r="B3" s="498"/>
      <c r="C3" s="498"/>
      <c r="D3" s="498"/>
      <c r="E3" s="498"/>
    </row>
    <row r="4" spans="1:8" ht="35.25" customHeight="1" x14ac:dyDescent="0.2">
      <c r="A4" s="499" t="s">
        <v>421</v>
      </c>
      <c r="B4" s="499"/>
      <c r="C4" s="499"/>
      <c r="D4" s="499"/>
      <c r="E4" s="499"/>
    </row>
    <row r="5" spans="1:8" ht="15" x14ac:dyDescent="0.2">
      <c r="A5" s="500" t="s">
        <v>318</v>
      </c>
      <c r="B5" s="500"/>
      <c r="C5" s="500"/>
      <c r="D5" s="500"/>
      <c r="E5" s="500"/>
    </row>
    <row r="6" spans="1:8" ht="15" x14ac:dyDescent="0.2">
      <c r="A6" s="500"/>
      <c r="B6" s="500"/>
      <c r="C6" s="500"/>
      <c r="D6" s="500"/>
      <c r="E6" s="500"/>
    </row>
    <row r="7" spans="1:8" ht="12.75" customHeight="1" x14ac:dyDescent="0.2">
      <c r="A7" s="496" t="s">
        <v>476</v>
      </c>
      <c r="B7" s="496"/>
      <c r="C7" s="496"/>
      <c r="D7" s="496"/>
      <c r="E7" s="496"/>
    </row>
    <row r="8" spans="1:8" x14ac:dyDescent="0.2">
      <c r="A8" s="496"/>
      <c r="B8" s="496"/>
      <c r="C8" s="496"/>
      <c r="D8" s="496"/>
      <c r="E8" s="496"/>
    </row>
    <row r="9" spans="1:8" x14ac:dyDescent="0.2">
      <c r="A9" s="496"/>
      <c r="B9" s="496"/>
      <c r="C9" s="496"/>
      <c r="D9" s="496"/>
      <c r="E9" s="496"/>
    </row>
    <row r="10" spans="1:8" ht="13.5" thickBot="1" x14ac:dyDescent="0.25">
      <c r="A10" s="497" t="s">
        <v>149</v>
      </c>
      <c r="B10" s="497"/>
      <c r="C10" s="497"/>
      <c r="D10" s="497"/>
      <c r="E10" s="497"/>
    </row>
    <row r="11" spans="1:8" x14ac:dyDescent="0.2">
      <c r="A11" s="160" t="s">
        <v>150</v>
      </c>
      <c r="B11" s="161" t="s">
        <v>109</v>
      </c>
      <c r="C11" s="162" t="s">
        <v>225</v>
      </c>
      <c r="D11" s="162" t="s">
        <v>226</v>
      </c>
      <c r="E11" s="222" t="s">
        <v>154</v>
      </c>
      <c r="F11" s="164"/>
    </row>
    <row r="12" spans="1:8" s="210" customFormat="1" ht="28.5" x14ac:dyDescent="0.2">
      <c r="A12" s="181" t="s">
        <v>199</v>
      </c>
      <c r="B12" s="257">
        <v>727</v>
      </c>
      <c r="C12" s="258"/>
      <c r="D12" s="259"/>
      <c r="E12" s="260">
        <f>'Прил №5'!G12</f>
        <v>33662.5</v>
      </c>
      <c r="F12" s="223"/>
      <c r="G12" s="223"/>
      <c r="H12" s="223"/>
    </row>
    <row r="13" spans="1:8" s="210" customFormat="1" ht="15" x14ac:dyDescent="0.2">
      <c r="A13" s="364" t="s">
        <v>141</v>
      </c>
      <c r="B13" s="261" t="s">
        <v>198</v>
      </c>
      <c r="C13" s="262" t="s">
        <v>142</v>
      </c>
      <c r="D13" s="262" t="s">
        <v>155</v>
      </c>
      <c r="E13" s="263">
        <f>'Прил №5'!G13</f>
        <v>16944.419999999998</v>
      </c>
    </row>
    <row r="14" spans="1:8" s="210" customFormat="1" ht="30" x14ac:dyDescent="0.2">
      <c r="A14" s="264" t="s">
        <v>157</v>
      </c>
      <c r="B14" s="261" t="s">
        <v>198</v>
      </c>
      <c r="C14" s="262" t="s">
        <v>142</v>
      </c>
      <c r="D14" s="262" t="s">
        <v>158</v>
      </c>
      <c r="E14" s="263">
        <f>'Прил №5'!G14</f>
        <v>2197.7600000000002</v>
      </c>
      <c r="F14" s="218"/>
      <c r="G14" s="218"/>
      <c r="H14" s="218"/>
    </row>
    <row r="15" spans="1:8" s="210" customFormat="1" ht="45" x14ac:dyDescent="0.2">
      <c r="A15" s="264" t="s">
        <v>24</v>
      </c>
      <c r="B15" s="261" t="s">
        <v>198</v>
      </c>
      <c r="C15" s="262" t="s">
        <v>142</v>
      </c>
      <c r="D15" s="262" t="s">
        <v>162</v>
      </c>
      <c r="E15" s="263">
        <v>0</v>
      </c>
    </row>
    <row r="16" spans="1:8" s="210" customFormat="1" ht="46.5" customHeight="1" x14ac:dyDescent="0.2">
      <c r="A16" s="219" t="s">
        <v>7</v>
      </c>
      <c r="B16" s="261" t="s">
        <v>198</v>
      </c>
      <c r="C16" s="220" t="s">
        <v>142</v>
      </c>
      <c r="D16" s="220" t="s">
        <v>143</v>
      </c>
      <c r="E16" s="263">
        <f>'Прил №5'!G31</f>
        <v>14692.74</v>
      </c>
      <c r="F16" s="218"/>
      <c r="G16" s="218"/>
      <c r="H16" s="218"/>
    </row>
    <row r="17" spans="1:8" s="210" customFormat="1" ht="15" x14ac:dyDescent="0.2">
      <c r="A17" s="219" t="s">
        <v>278</v>
      </c>
      <c r="B17" s="261" t="s">
        <v>198</v>
      </c>
      <c r="C17" s="220" t="s">
        <v>142</v>
      </c>
      <c r="D17" s="220" t="s">
        <v>279</v>
      </c>
      <c r="E17" s="263">
        <f>'Прил №5'!G56</f>
        <v>0</v>
      </c>
      <c r="F17" s="218"/>
      <c r="G17" s="218"/>
      <c r="H17" s="218"/>
    </row>
    <row r="18" spans="1:8" s="210" customFormat="1" ht="15" x14ac:dyDescent="0.2">
      <c r="A18" s="219" t="s">
        <v>161</v>
      </c>
      <c r="B18" s="261" t="s">
        <v>198</v>
      </c>
      <c r="C18" s="220" t="s">
        <v>142</v>
      </c>
      <c r="D18" s="220" t="s">
        <v>148</v>
      </c>
      <c r="E18" s="263">
        <f>'Прил №5'!G61</f>
        <v>53.92</v>
      </c>
      <c r="F18" s="218"/>
      <c r="G18" s="334"/>
      <c r="H18" s="218"/>
    </row>
    <row r="19" spans="1:8" s="210" customFormat="1" ht="15" x14ac:dyDescent="0.2">
      <c r="A19" s="181" t="s">
        <v>168</v>
      </c>
      <c r="B19" s="261" t="s">
        <v>198</v>
      </c>
      <c r="C19" s="220" t="s">
        <v>158</v>
      </c>
      <c r="D19" s="220" t="s">
        <v>155</v>
      </c>
      <c r="E19" s="263">
        <f>'Прил №5'!G68</f>
        <v>182.7</v>
      </c>
    </row>
    <row r="20" spans="1:8" s="210" customFormat="1" ht="15" x14ac:dyDescent="0.2">
      <c r="A20" s="219" t="s">
        <v>166</v>
      </c>
      <c r="B20" s="261" t="s">
        <v>198</v>
      </c>
      <c r="C20" s="220" t="s">
        <v>158</v>
      </c>
      <c r="D20" s="220" t="s">
        <v>162</v>
      </c>
      <c r="E20" s="263">
        <f>'Прил №5'!G69</f>
        <v>182.7</v>
      </c>
    </row>
    <row r="21" spans="1:8" s="210" customFormat="1" ht="28.5" x14ac:dyDescent="0.2">
      <c r="A21" s="181" t="s">
        <v>311</v>
      </c>
      <c r="B21" s="261" t="s">
        <v>198</v>
      </c>
      <c r="C21" s="220" t="s">
        <v>162</v>
      </c>
      <c r="D21" s="220" t="s">
        <v>155</v>
      </c>
      <c r="E21" s="263">
        <f>'Прил №5'!G79</f>
        <v>786.52</v>
      </c>
    </row>
    <row r="22" spans="1:8" s="210" customFormat="1" ht="15" x14ac:dyDescent="0.2">
      <c r="A22" s="219" t="s">
        <v>312</v>
      </c>
      <c r="B22" s="261" t="s">
        <v>198</v>
      </c>
      <c r="C22" s="220" t="s">
        <v>162</v>
      </c>
      <c r="D22" s="220" t="s">
        <v>295</v>
      </c>
      <c r="E22" s="263">
        <f>'Прил №5'!G80</f>
        <v>786.52</v>
      </c>
    </row>
    <row r="23" spans="1:8" s="210" customFormat="1" ht="15" x14ac:dyDescent="0.2">
      <c r="A23" s="219" t="s">
        <v>368</v>
      </c>
      <c r="B23" s="261" t="s">
        <v>198</v>
      </c>
      <c r="C23" s="220" t="s">
        <v>162</v>
      </c>
      <c r="D23" s="220" t="s">
        <v>6</v>
      </c>
      <c r="E23" s="263">
        <v>0</v>
      </c>
    </row>
    <row r="24" spans="1:8" s="210" customFormat="1" ht="15" x14ac:dyDescent="0.2">
      <c r="A24" s="181" t="s">
        <v>54</v>
      </c>
      <c r="B24" s="261" t="s">
        <v>198</v>
      </c>
      <c r="C24" s="220" t="s">
        <v>143</v>
      </c>
      <c r="D24" s="220" t="s">
        <v>155</v>
      </c>
      <c r="E24" s="263">
        <f>'Прил №5'!G98</f>
        <v>1988.7</v>
      </c>
    </row>
    <row r="25" spans="1:8" s="210" customFormat="1" ht="15" x14ac:dyDescent="0.2">
      <c r="A25" s="221" t="s">
        <v>121</v>
      </c>
      <c r="B25" s="261" t="s">
        <v>198</v>
      </c>
      <c r="C25" s="220" t="s">
        <v>143</v>
      </c>
      <c r="D25" s="220" t="s">
        <v>90</v>
      </c>
      <c r="E25" s="263">
        <f>'Прил №5'!G99</f>
        <v>1940.7</v>
      </c>
    </row>
    <row r="26" spans="1:8" s="210" customFormat="1" ht="20.25" customHeight="1" x14ac:dyDescent="0.2">
      <c r="A26" s="221" t="s">
        <v>52</v>
      </c>
      <c r="B26" s="261" t="s">
        <v>198</v>
      </c>
      <c r="C26" s="220" t="s">
        <v>143</v>
      </c>
      <c r="D26" s="220" t="s">
        <v>160</v>
      </c>
      <c r="E26" s="263">
        <f>'Прил №5'!G105</f>
        <v>48</v>
      </c>
    </row>
    <row r="27" spans="1:8" s="210" customFormat="1" ht="14.25" customHeight="1" x14ac:dyDescent="0.2">
      <c r="A27" s="363" t="s">
        <v>144</v>
      </c>
      <c r="B27" s="261" t="s">
        <v>198</v>
      </c>
      <c r="C27" s="220" t="s">
        <v>145</v>
      </c>
      <c r="D27" s="220" t="s">
        <v>155</v>
      </c>
      <c r="E27" s="263">
        <f>'Прил №5'!G113</f>
        <v>1863.86</v>
      </c>
      <c r="F27" s="218"/>
      <c r="G27" s="218"/>
      <c r="H27" s="218"/>
    </row>
    <row r="28" spans="1:8" s="210" customFormat="1" ht="18" customHeight="1" x14ac:dyDescent="0.2">
      <c r="A28" s="219" t="s">
        <v>163</v>
      </c>
      <c r="B28" s="261" t="s">
        <v>198</v>
      </c>
      <c r="C28" s="220" t="s">
        <v>145</v>
      </c>
      <c r="D28" s="220" t="s">
        <v>142</v>
      </c>
      <c r="E28" s="263">
        <f>'Прил №5'!G114</f>
        <v>53.76</v>
      </c>
    </row>
    <row r="29" spans="1:8" s="210" customFormat="1" ht="17.25" customHeight="1" x14ac:dyDescent="0.2">
      <c r="A29" s="265" t="s">
        <v>164</v>
      </c>
      <c r="B29" s="261" t="s">
        <v>198</v>
      </c>
      <c r="C29" s="220" t="s">
        <v>145</v>
      </c>
      <c r="D29" s="220" t="s">
        <v>158</v>
      </c>
      <c r="E29" s="263">
        <v>0</v>
      </c>
    </row>
    <row r="30" spans="1:8" s="210" customFormat="1" ht="15" x14ac:dyDescent="0.2">
      <c r="A30" s="265" t="s">
        <v>182</v>
      </c>
      <c r="B30" s="261" t="s">
        <v>198</v>
      </c>
      <c r="C30" s="220" t="s">
        <v>145</v>
      </c>
      <c r="D30" s="220" t="s">
        <v>162</v>
      </c>
      <c r="E30" s="263">
        <f>'Прил №5'!G120</f>
        <v>1810.1</v>
      </c>
    </row>
    <row r="31" spans="1:8" s="210" customFormat="1" ht="15" x14ac:dyDescent="0.2">
      <c r="A31" s="365" t="s">
        <v>328</v>
      </c>
      <c r="B31" s="261" t="s">
        <v>198</v>
      </c>
      <c r="C31" s="220" t="s">
        <v>279</v>
      </c>
      <c r="D31" s="220" t="s">
        <v>155</v>
      </c>
      <c r="E31" s="263">
        <f>'Прил №5'!G142</f>
        <v>50</v>
      </c>
    </row>
    <row r="32" spans="1:8" s="428" customFormat="1" ht="30" x14ac:dyDescent="0.2">
      <c r="A32" s="298" t="s">
        <v>329</v>
      </c>
      <c r="B32" s="294" t="s">
        <v>198</v>
      </c>
      <c r="C32" s="299" t="s">
        <v>279</v>
      </c>
      <c r="D32" s="299" t="s">
        <v>145</v>
      </c>
      <c r="E32" s="296">
        <f>'Прил №5'!G143</f>
        <v>50</v>
      </c>
    </row>
    <row r="33" spans="1:8" s="210" customFormat="1" ht="15" x14ac:dyDescent="0.2">
      <c r="A33" s="181" t="s">
        <v>313</v>
      </c>
      <c r="B33" s="266" t="s">
        <v>198</v>
      </c>
      <c r="C33" s="220" t="s">
        <v>146</v>
      </c>
      <c r="D33" s="220" t="s">
        <v>155</v>
      </c>
      <c r="E33" s="263">
        <f>'Прил №5'!G148</f>
        <v>11655.76</v>
      </c>
    </row>
    <row r="34" spans="1:8" s="210" customFormat="1" ht="15" x14ac:dyDescent="0.2">
      <c r="A34" s="219" t="s">
        <v>165</v>
      </c>
      <c r="B34" s="267" t="s">
        <v>198</v>
      </c>
      <c r="C34" s="220" t="s">
        <v>146</v>
      </c>
      <c r="D34" s="220" t="s">
        <v>142</v>
      </c>
      <c r="E34" s="263">
        <f>'Прил №5'!G149</f>
        <v>11655.76</v>
      </c>
    </row>
    <row r="35" spans="1:8" s="210" customFormat="1" ht="28.5" x14ac:dyDescent="0.2">
      <c r="A35" s="181" t="s">
        <v>117</v>
      </c>
      <c r="B35" s="267" t="s">
        <v>198</v>
      </c>
      <c r="C35" s="220" t="s">
        <v>116</v>
      </c>
      <c r="D35" s="220" t="s">
        <v>155</v>
      </c>
      <c r="E35" s="309">
        <f>'Прил №5'!G176</f>
        <v>7.54</v>
      </c>
    </row>
    <row r="36" spans="1:8" s="210" customFormat="1" ht="30" x14ac:dyDescent="0.2">
      <c r="A36" s="219" t="s">
        <v>118</v>
      </c>
      <c r="B36" s="267" t="s">
        <v>198</v>
      </c>
      <c r="C36" s="220" t="s">
        <v>116</v>
      </c>
      <c r="D36" s="220" t="s">
        <v>142</v>
      </c>
      <c r="E36" s="309">
        <f>'Прил №5'!G177</f>
        <v>7.54</v>
      </c>
    </row>
    <row r="37" spans="1:8" s="210" customFormat="1" ht="42.75" x14ac:dyDescent="0.2">
      <c r="A37" s="181" t="s">
        <v>85</v>
      </c>
      <c r="B37" s="261" t="s">
        <v>198</v>
      </c>
      <c r="C37" s="220" t="s">
        <v>6</v>
      </c>
      <c r="D37" s="220" t="s">
        <v>155</v>
      </c>
      <c r="E37" s="263">
        <f>'Прил №5'!G184</f>
        <v>183</v>
      </c>
      <c r="F37" s="218"/>
      <c r="G37" s="218"/>
      <c r="H37" s="218"/>
    </row>
    <row r="38" spans="1:8" s="210" customFormat="1" ht="15" x14ac:dyDescent="0.2">
      <c r="A38" s="219" t="s">
        <v>86</v>
      </c>
      <c r="B38" s="261" t="s">
        <v>198</v>
      </c>
      <c r="C38" s="220" t="s">
        <v>6</v>
      </c>
      <c r="D38" s="220" t="s">
        <v>162</v>
      </c>
      <c r="E38" s="263">
        <f>'Прил №5'!G185</f>
        <v>183</v>
      </c>
    </row>
    <row r="39" spans="1:8" x14ac:dyDescent="0.2">
      <c r="B39" s="195"/>
    </row>
    <row r="40" spans="1:8" x14ac:dyDescent="0.2">
      <c r="B40" s="196"/>
    </row>
    <row r="41" spans="1:8" x14ac:dyDescent="0.2">
      <c r="B41" s="192"/>
    </row>
    <row r="42" spans="1:8" x14ac:dyDescent="0.2">
      <c r="B42" s="192"/>
    </row>
    <row r="43" spans="1:8" x14ac:dyDescent="0.2">
      <c r="B43" s="192"/>
    </row>
    <row r="44" spans="1:8" x14ac:dyDescent="0.2">
      <c r="B44" s="192"/>
    </row>
    <row r="45" spans="1:8" x14ac:dyDescent="0.2">
      <c r="B45" s="192"/>
    </row>
  </sheetData>
  <autoFilter ref="A1:E46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3"/>
  <sheetViews>
    <sheetView view="pageBreakPreview" zoomScaleSheetLayoutView="100" workbookViewId="0">
      <selection activeCell="A16" sqref="A16"/>
    </sheetView>
  </sheetViews>
  <sheetFormatPr defaultRowHeight="12.75" x14ac:dyDescent="0.2"/>
  <cols>
    <col min="1" max="1" width="62" style="154" customWidth="1"/>
    <col min="2" max="2" width="5.85546875" style="154" bestFit="1" customWidth="1"/>
    <col min="3" max="3" width="6.5703125" style="154" bestFit="1" customWidth="1"/>
    <col min="4" max="4" width="9.42578125" style="154" bestFit="1" customWidth="1"/>
    <col min="5" max="5" width="11.7109375" style="154" customWidth="1"/>
    <col min="6" max="6" width="12.7109375" style="217" customWidth="1"/>
    <col min="7" max="16384" width="9.140625" style="154"/>
  </cols>
  <sheetData>
    <row r="1" spans="1:8" x14ac:dyDescent="0.2">
      <c r="A1" s="284"/>
      <c r="B1" s="284"/>
      <c r="C1" s="284"/>
      <c r="D1" s="284"/>
      <c r="E1" s="284"/>
      <c r="F1" s="285"/>
    </row>
    <row r="2" spans="1:8" ht="14.25" x14ac:dyDescent="0.2">
      <c r="A2" s="503" t="s">
        <v>224</v>
      </c>
      <c r="B2" s="503"/>
      <c r="C2" s="503"/>
      <c r="D2" s="503"/>
      <c r="E2" s="503"/>
      <c r="F2" s="503"/>
    </row>
    <row r="3" spans="1:8" ht="14.25" x14ac:dyDescent="0.2">
      <c r="A3" s="503" t="s">
        <v>229</v>
      </c>
      <c r="B3" s="503"/>
      <c r="C3" s="503"/>
      <c r="D3" s="503"/>
      <c r="E3" s="503"/>
      <c r="F3" s="503"/>
    </row>
    <row r="4" spans="1:8" ht="39.75" customHeight="1" x14ac:dyDescent="0.2">
      <c r="A4" s="338"/>
      <c r="B4" s="505" t="s">
        <v>422</v>
      </c>
      <c r="C4" s="505"/>
      <c r="D4" s="505"/>
      <c r="E4" s="505"/>
      <c r="F4" s="505"/>
    </row>
    <row r="5" spans="1:8" ht="15" x14ac:dyDescent="0.2">
      <c r="A5" s="504" t="s">
        <v>319</v>
      </c>
      <c r="B5" s="504"/>
      <c r="C5" s="504"/>
      <c r="D5" s="504"/>
      <c r="E5" s="504"/>
      <c r="F5" s="504"/>
    </row>
    <row r="6" spans="1:8" ht="15" x14ac:dyDescent="0.2">
      <c r="A6" s="504"/>
      <c r="B6" s="504"/>
      <c r="C6" s="504"/>
      <c r="D6" s="504"/>
      <c r="E6" s="504"/>
      <c r="F6" s="504"/>
    </row>
    <row r="7" spans="1:8" ht="12.75" customHeight="1" x14ac:dyDescent="0.2">
      <c r="A7" s="501" t="s">
        <v>477</v>
      </c>
      <c r="B7" s="501"/>
      <c r="C7" s="501"/>
      <c r="D7" s="501"/>
      <c r="E7" s="501"/>
      <c r="F7" s="501"/>
    </row>
    <row r="8" spans="1:8" x14ac:dyDescent="0.2">
      <c r="A8" s="501"/>
      <c r="B8" s="501"/>
      <c r="C8" s="501"/>
      <c r="D8" s="501"/>
      <c r="E8" s="501"/>
      <c r="F8" s="501"/>
    </row>
    <row r="9" spans="1:8" x14ac:dyDescent="0.2">
      <c r="A9" s="501"/>
      <c r="B9" s="501"/>
      <c r="C9" s="501"/>
      <c r="D9" s="501"/>
      <c r="E9" s="501"/>
      <c r="F9" s="501"/>
    </row>
    <row r="10" spans="1:8" ht="13.5" thickBot="1" x14ac:dyDescent="0.25">
      <c r="A10" s="502" t="s">
        <v>149</v>
      </c>
      <c r="B10" s="502"/>
      <c r="C10" s="502"/>
      <c r="D10" s="502"/>
      <c r="E10" s="502"/>
      <c r="F10" s="502"/>
    </row>
    <row r="11" spans="1:8" ht="25.5" x14ac:dyDescent="0.2">
      <c r="A11" s="286" t="s">
        <v>150</v>
      </c>
      <c r="B11" s="287" t="s">
        <v>109</v>
      </c>
      <c r="C11" s="287" t="s">
        <v>225</v>
      </c>
      <c r="D11" s="287" t="s">
        <v>226</v>
      </c>
      <c r="E11" s="288" t="s">
        <v>154</v>
      </c>
      <c r="F11" s="288" t="s">
        <v>154</v>
      </c>
    </row>
    <row r="12" spans="1:8" x14ac:dyDescent="0.2">
      <c r="A12" s="303"/>
      <c r="B12" s="303"/>
      <c r="C12" s="303"/>
      <c r="D12" s="303"/>
      <c r="E12" s="304" t="s">
        <v>382</v>
      </c>
      <c r="F12" s="304" t="s">
        <v>478</v>
      </c>
    </row>
    <row r="13" spans="1:8" s="210" customFormat="1" ht="28.5" x14ac:dyDescent="0.2">
      <c r="A13" s="289" t="s">
        <v>199</v>
      </c>
      <c r="B13" s="290">
        <v>727</v>
      </c>
      <c r="C13" s="291"/>
      <c r="D13" s="292"/>
      <c r="E13" s="293">
        <f>'Прил №6 '!G13</f>
        <v>27040.12</v>
      </c>
      <c r="F13" s="293">
        <f>'Прил №6 '!H13</f>
        <v>27731.4</v>
      </c>
      <c r="G13" s="223"/>
      <c r="H13" s="223"/>
    </row>
    <row r="14" spans="1:8" s="371" customFormat="1" ht="14.25" x14ac:dyDescent="0.2">
      <c r="A14" s="366" t="s">
        <v>141</v>
      </c>
      <c r="B14" s="368" t="s">
        <v>198</v>
      </c>
      <c r="C14" s="375" t="s">
        <v>142</v>
      </c>
      <c r="D14" s="375" t="s">
        <v>155</v>
      </c>
      <c r="E14" s="370">
        <f>'Прил №6 '!G14</f>
        <v>14666.75</v>
      </c>
      <c r="F14" s="370">
        <f>'Прил №6 '!H14</f>
        <v>15017.52</v>
      </c>
      <c r="H14" s="376"/>
    </row>
    <row r="15" spans="1:8" s="210" customFormat="1" ht="30" x14ac:dyDescent="0.2">
      <c r="A15" s="297" t="s">
        <v>157</v>
      </c>
      <c r="B15" s="294" t="s">
        <v>198</v>
      </c>
      <c r="C15" s="295" t="s">
        <v>142</v>
      </c>
      <c r="D15" s="295" t="s">
        <v>158</v>
      </c>
      <c r="E15" s="296">
        <f>'Прил №6 '!G15</f>
        <v>2197.7600000000002</v>
      </c>
      <c r="F15" s="296">
        <f>'Прил №6 '!H15</f>
        <v>2197.7600000000002</v>
      </c>
      <c r="G15" s="218"/>
      <c r="H15" s="218"/>
    </row>
    <row r="16" spans="1:8" s="210" customFormat="1" ht="45" x14ac:dyDescent="0.2">
      <c r="A16" s="297" t="s">
        <v>24</v>
      </c>
      <c r="B16" s="294" t="s">
        <v>198</v>
      </c>
      <c r="C16" s="295" t="s">
        <v>142</v>
      </c>
      <c r="D16" s="295" t="s">
        <v>162</v>
      </c>
      <c r="E16" s="296">
        <v>0</v>
      </c>
      <c r="F16" s="296">
        <v>0</v>
      </c>
    </row>
    <row r="17" spans="1:8" s="210" customFormat="1" ht="45" x14ac:dyDescent="0.2">
      <c r="A17" s="298" t="s">
        <v>7</v>
      </c>
      <c r="B17" s="294" t="s">
        <v>198</v>
      </c>
      <c r="C17" s="299" t="s">
        <v>142</v>
      </c>
      <c r="D17" s="299" t="s">
        <v>143</v>
      </c>
      <c r="E17" s="296">
        <f>'Прил №6 '!G31</f>
        <v>12413.3</v>
      </c>
      <c r="F17" s="296">
        <f>'Прил №6 '!H31</f>
        <v>12756.03</v>
      </c>
      <c r="G17" s="218"/>
      <c r="H17" s="218"/>
    </row>
    <row r="18" spans="1:8" s="210" customFormat="1" ht="15" x14ac:dyDescent="0.2">
      <c r="A18" s="219" t="s">
        <v>278</v>
      </c>
      <c r="B18" s="261" t="s">
        <v>198</v>
      </c>
      <c r="C18" s="220" t="s">
        <v>142</v>
      </c>
      <c r="D18" s="220" t="s">
        <v>279</v>
      </c>
      <c r="E18" s="263">
        <v>0</v>
      </c>
      <c r="F18" s="263">
        <v>0</v>
      </c>
      <c r="G18" s="218"/>
      <c r="H18" s="218"/>
    </row>
    <row r="19" spans="1:8" s="210" customFormat="1" ht="15" x14ac:dyDescent="0.2">
      <c r="A19" s="298" t="s">
        <v>161</v>
      </c>
      <c r="B19" s="294" t="s">
        <v>198</v>
      </c>
      <c r="C19" s="299" t="s">
        <v>142</v>
      </c>
      <c r="D19" s="299" t="s">
        <v>148</v>
      </c>
      <c r="E19" s="296">
        <f>'Прил №6 '!G56</f>
        <v>55.69</v>
      </c>
      <c r="F19" s="296">
        <f>'Прил №6 '!H56</f>
        <v>63.73</v>
      </c>
      <c r="G19" s="218"/>
      <c r="H19" s="218"/>
    </row>
    <row r="20" spans="1:8" s="371" customFormat="1" ht="14.25" x14ac:dyDescent="0.2">
      <c r="A20" s="289" t="s">
        <v>168</v>
      </c>
      <c r="B20" s="368" t="s">
        <v>198</v>
      </c>
      <c r="C20" s="369" t="s">
        <v>158</v>
      </c>
      <c r="D20" s="369" t="s">
        <v>155</v>
      </c>
      <c r="E20" s="370">
        <f>'Прил №6 '!G63</f>
        <v>189.5</v>
      </c>
      <c r="F20" s="370">
        <f>'Прил №6 '!H63</f>
        <v>0</v>
      </c>
    </row>
    <row r="21" spans="1:8" s="210" customFormat="1" ht="15" x14ac:dyDescent="0.2">
      <c r="A21" s="298" t="s">
        <v>166</v>
      </c>
      <c r="B21" s="294" t="s">
        <v>198</v>
      </c>
      <c r="C21" s="299" t="s">
        <v>158</v>
      </c>
      <c r="D21" s="299" t="s">
        <v>162</v>
      </c>
      <c r="E21" s="296">
        <f>'Прил №6 '!G64</f>
        <v>189.5</v>
      </c>
      <c r="F21" s="296">
        <f>'Прил №6 '!H64</f>
        <v>0</v>
      </c>
    </row>
    <row r="22" spans="1:8" s="371" customFormat="1" ht="28.5" x14ac:dyDescent="0.2">
      <c r="A22" s="181" t="s">
        <v>311</v>
      </c>
      <c r="B22" s="374" t="s">
        <v>198</v>
      </c>
      <c r="C22" s="182" t="s">
        <v>162</v>
      </c>
      <c r="D22" s="182" t="s">
        <v>155</v>
      </c>
      <c r="E22" s="370">
        <f>'Прил №6 '!G74</f>
        <v>0</v>
      </c>
      <c r="F22" s="370">
        <f>'Прил №6 '!H74</f>
        <v>0</v>
      </c>
    </row>
    <row r="23" spans="1:8" s="210" customFormat="1" ht="15" x14ac:dyDescent="0.2">
      <c r="A23" s="219" t="s">
        <v>312</v>
      </c>
      <c r="B23" s="261" t="s">
        <v>198</v>
      </c>
      <c r="C23" s="220" t="s">
        <v>162</v>
      </c>
      <c r="D23" s="220" t="s">
        <v>295</v>
      </c>
      <c r="E23" s="296">
        <f>'Прил №6 '!G75</f>
        <v>0</v>
      </c>
      <c r="F23" s="296">
        <f>'Прил №6 '!H75</f>
        <v>0</v>
      </c>
    </row>
    <row r="24" spans="1:8" s="371" customFormat="1" ht="14.25" x14ac:dyDescent="0.2">
      <c r="A24" s="289" t="s">
        <v>54</v>
      </c>
      <c r="B24" s="368" t="s">
        <v>198</v>
      </c>
      <c r="C24" s="369" t="s">
        <v>143</v>
      </c>
      <c r="D24" s="369" t="s">
        <v>155</v>
      </c>
      <c r="E24" s="370">
        <f>'Прил №6 '!G79</f>
        <v>2020.5</v>
      </c>
      <c r="F24" s="370">
        <f>'Прил №6 '!H79</f>
        <v>2724.9</v>
      </c>
    </row>
    <row r="25" spans="1:8" s="210" customFormat="1" ht="15" x14ac:dyDescent="0.2">
      <c r="A25" s="300" t="s">
        <v>121</v>
      </c>
      <c r="B25" s="294" t="s">
        <v>198</v>
      </c>
      <c r="C25" s="299" t="s">
        <v>143</v>
      </c>
      <c r="D25" s="299" t="s">
        <v>90</v>
      </c>
      <c r="E25" s="296">
        <f>'Прил №6 '!G80</f>
        <v>2020.5</v>
      </c>
      <c r="F25" s="296">
        <f>'Прил №6 '!H80</f>
        <v>2724.9</v>
      </c>
    </row>
    <row r="26" spans="1:8" s="210" customFormat="1" ht="0.75" customHeight="1" x14ac:dyDescent="0.2">
      <c r="A26" s="300" t="s">
        <v>52</v>
      </c>
      <c r="B26" s="294" t="s">
        <v>198</v>
      </c>
      <c r="C26" s="299" t="s">
        <v>143</v>
      </c>
      <c r="D26" s="299" t="s">
        <v>160</v>
      </c>
      <c r="E26" s="296" t="e">
        <f>#REF!</f>
        <v>#REF!</v>
      </c>
      <c r="F26" s="296">
        <v>0</v>
      </c>
    </row>
    <row r="27" spans="1:8" s="371" customFormat="1" ht="14.25" x14ac:dyDescent="0.2">
      <c r="A27" s="367" t="s">
        <v>144</v>
      </c>
      <c r="B27" s="368" t="s">
        <v>198</v>
      </c>
      <c r="C27" s="369" t="s">
        <v>145</v>
      </c>
      <c r="D27" s="369" t="s">
        <v>155</v>
      </c>
      <c r="E27" s="370">
        <f>'Прил №6 '!G92</f>
        <v>1159.4100000000001</v>
      </c>
      <c r="F27" s="370">
        <f>'Прил №6 '!H92</f>
        <v>979.41</v>
      </c>
      <c r="G27" s="223"/>
      <c r="H27" s="223"/>
    </row>
    <row r="28" spans="1:8" s="210" customFormat="1" ht="0.75" customHeight="1" x14ac:dyDescent="0.2">
      <c r="A28" s="298" t="s">
        <v>163</v>
      </c>
      <c r="B28" s="294" t="s">
        <v>198</v>
      </c>
      <c r="C28" s="299" t="s">
        <v>145</v>
      </c>
      <c r="D28" s="299" t="s">
        <v>142</v>
      </c>
      <c r="E28" s="296" t="e">
        <f>#REF!</f>
        <v>#REF!</v>
      </c>
      <c r="F28" s="296" t="e">
        <f>#REF!</f>
        <v>#REF!</v>
      </c>
    </row>
    <row r="29" spans="1:8" s="210" customFormat="1" ht="15" hidden="1" x14ac:dyDescent="0.2">
      <c r="A29" s="301" t="s">
        <v>164</v>
      </c>
      <c r="B29" s="294" t="s">
        <v>198</v>
      </c>
      <c r="C29" s="299" t="s">
        <v>145</v>
      </c>
      <c r="D29" s="299" t="s">
        <v>158</v>
      </c>
      <c r="E29" s="296" t="e">
        <f>#REF!</f>
        <v>#REF!</v>
      </c>
      <c r="F29" s="296">
        <v>0</v>
      </c>
    </row>
    <row r="30" spans="1:8" s="210" customFormat="1" ht="15" x14ac:dyDescent="0.2">
      <c r="A30" s="301" t="s">
        <v>182</v>
      </c>
      <c r="B30" s="294" t="s">
        <v>198</v>
      </c>
      <c r="C30" s="299" t="s">
        <v>145</v>
      </c>
      <c r="D30" s="299" t="s">
        <v>162</v>
      </c>
      <c r="E30" s="296">
        <f>'Прил №6 '!G105</f>
        <v>1159.4100000000001</v>
      </c>
      <c r="F30" s="296">
        <f>'Прил №6 '!H105</f>
        <v>979.41</v>
      </c>
    </row>
    <row r="31" spans="1:8" s="371" customFormat="1" ht="14.25" x14ac:dyDescent="0.2">
      <c r="A31" s="289" t="s">
        <v>309</v>
      </c>
      <c r="B31" s="372" t="s">
        <v>198</v>
      </c>
      <c r="C31" s="369" t="s">
        <v>146</v>
      </c>
      <c r="D31" s="369" t="s">
        <v>155</v>
      </c>
      <c r="E31" s="370">
        <f>'Прил №6 '!G123</f>
        <v>8977.35</v>
      </c>
      <c r="F31" s="370">
        <f>'Прил №6 '!H123</f>
        <v>8977.35</v>
      </c>
    </row>
    <row r="32" spans="1:8" s="210" customFormat="1" ht="15" x14ac:dyDescent="0.2">
      <c r="A32" s="298" t="s">
        <v>165</v>
      </c>
      <c r="B32" s="302" t="s">
        <v>198</v>
      </c>
      <c r="C32" s="299" t="s">
        <v>146</v>
      </c>
      <c r="D32" s="299" t="s">
        <v>142</v>
      </c>
      <c r="E32" s="296">
        <f>'Прил №6 '!G124</f>
        <v>8977.35</v>
      </c>
      <c r="F32" s="296">
        <f>'Прил №6 '!H124</f>
        <v>8977.35</v>
      </c>
    </row>
    <row r="33" spans="1:8" s="371" customFormat="1" ht="28.5" x14ac:dyDescent="0.2">
      <c r="A33" s="289" t="s">
        <v>117</v>
      </c>
      <c r="B33" s="373" t="s">
        <v>198</v>
      </c>
      <c r="C33" s="369" t="s">
        <v>116</v>
      </c>
      <c r="D33" s="369" t="s">
        <v>155</v>
      </c>
      <c r="E33" s="370">
        <f>'Прил №6 '!G145</f>
        <v>25.61</v>
      </c>
      <c r="F33" s="370">
        <f>'Прил №6 '!H145</f>
        <v>32.22</v>
      </c>
    </row>
    <row r="34" spans="1:8" s="210" customFormat="1" ht="30" x14ac:dyDescent="0.2">
      <c r="A34" s="298" t="s">
        <v>118</v>
      </c>
      <c r="B34" s="302" t="s">
        <v>198</v>
      </c>
      <c r="C34" s="299" t="s">
        <v>116</v>
      </c>
      <c r="D34" s="299" t="s">
        <v>142</v>
      </c>
      <c r="E34" s="296">
        <f>'Прил №6 '!G146</f>
        <v>25.61</v>
      </c>
      <c r="F34" s="296">
        <f>'Прил №6 '!H146</f>
        <v>32.22</v>
      </c>
    </row>
    <row r="35" spans="1:8" s="371" customFormat="1" ht="42.75" x14ac:dyDescent="0.2">
      <c r="A35" s="289" t="s">
        <v>85</v>
      </c>
      <c r="B35" s="368" t="s">
        <v>198</v>
      </c>
      <c r="C35" s="369" t="s">
        <v>6</v>
      </c>
      <c r="D35" s="369" t="s">
        <v>155</v>
      </c>
      <c r="E35" s="370">
        <f>'Прил №6 '!G153</f>
        <v>1</v>
      </c>
      <c r="F35" s="370">
        <f>'Прил №6 '!H153</f>
        <v>0</v>
      </c>
      <c r="G35" s="223"/>
      <c r="H35" s="223"/>
    </row>
    <row r="36" spans="1:8" s="210" customFormat="1" ht="15" x14ac:dyDescent="0.2">
      <c r="A36" s="298" t="s">
        <v>86</v>
      </c>
      <c r="B36" s="294" t="s">
        <v>198</v>
      </c>
      <c r="C36" s="299" t="s">
        <v>6</v>
      </c>
      <c r="D36" s="299" t="s">
        <v>162</v>
      </c>
      <c r="E36" s="296">
        <f>'Прил №6 '!G154</f>
        <v>1</v>
      </c>
      <c r="F36" s="296">
        <f>'Прил №6 '!H154</f>
        <v>0</v>
      </c>
    </row>
    <row r="37" spans="1:8" x14ac:dyDescent="0.2">
      <c r="B37" s="195"/>
    </row>
    <row r="38" spans="1:8" x14ac:dyDescent="0.2">
      <c r="B38" s="196"/>
    </row>
    <row r="39" spans="1:8" x14ac:dyDescent="0.2">
      <c r="B39" s="192"/>
    </row>
    <row r="40" spans="1:8" x14ac:dyDescent="0.2">
      <c r="B40" s="192"/>
    </row>
    <row r="41" spans="1:8" x14ac:dyDescent="0.2">
      <c r="B41" s="192"/>
    </row>
    <row r="42" spans="1:8" x14ac:dyDescent="0.2">
      <c r="B42" s="192"/>
    </row>
    <row r="43" spans="1:8" x14ac:dyDescent="0.2">
      <c r="B43" s="192"/>
    </row>
  </sheetData>
  <autoFilter ref="A1:F44"/>
  <mergeCells count="8">
    <mergeCell ref="A9:F9"/>
    <mergeCell ref="A10:F10"/>
    <mergeCell ref="A2:F2"/>
    <mergeCell ref="A3:F3"/>
    <mergeCell ref="A5:F5"/>
    <mergeCell ref="A6:F6"/>
    <mergeCell ref="A7:F8"/>
    <mergeCell ref="B4:F4"/>
  </mergeCells>
  <pageMargins left="0.59" right="0.19" top="0.28000000000000003" bottom="0.39" header="0.17" footer="0.17"/>
  <pageSetup paperSize="9" scale="9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200"/>
  <sheetViews>
    <sheetView workbookViewId="0">
      <selection activeCell="D16" sqref="D16"/>
    </sheetView>
  </sheetViews>
  <sheetFormatPr defaultRowHeight="12.75" x14ac:dyDescent="0.2"/>
  <cols>
    <col min="1" max="1" width="46.5703125" style="163" bestFit="1" customWidth="1"/>
    <col min="2" max="2" width="5.85546875" style="154" bestFit="1" customWidth="1"/>
    <col min="3" max="3" width="5" style="154" bestFit="1" customWidth="1"/>
    <col min="4" max="4" width="4.42578125" style="154" bestFit="1" customWidth="1"/>
    <col min="5" max="5" width="16.140625" style="154" customWidth="1"/>
    <col min="6" max="6" width="4.5703125" style="154" bestFit="1" customWidth="1"/>
    <col min="7" max="7" width="14.85546875" style="214" customWidth="1"/>
    <col min="8" max="8" width="11.85546875" style="154" customWidth="1"/>
    <col min="9" max="9" width="10.5703125" style="154" bestFit="1" customWidth="1"/>
    <col min="10" max="16384" width="9.140625" style="154"/>
  </cols>
  <sheetData>
    <row r="2" spans="1:13" ht="15" x14ac:dyDescent="0.2">
      <c r="A2" s="229"/>
      <c r="B2" s="355"/>
      <c r="C2" s="498" t="s">
        <v>223</v>
      </c>
      <c r="D2" s="498"/>
      <c r="E2" s="498"/>
      <c r="F2" s="498"/>
      <c r="G2" s="498"/>
    </row>
    <row r="3" spans="1:13" ht="14.25" x14ac:dyDescent="0.2">
      <c r="A3" s="498" t="s">
        <v>228</v>
      </c>
      <c r="B3" s="498"/>
      <c r="C3" s="498"/>
      <c r="D3" s="498"/>
      <c r="E3" s="498"/>
      <c r="F3" s="498"/>
      <c r="G3" s="498"/>
    </row>
    <row r="4" spans="1:13" ht="36" customHeight="1" x14ac:dyDescent="0.2">
      <c r="A4" s="499" t="s">
        <v>489</v>
      </c>
      <c r="B4" s="499"/>
      <c r="C4" s="499"/>
      <c r="D4" s="499"/>
      <c r="E4" s="499"/>
      <c r="F4" s="499"/>
      <c r="G4" s="499"/>
    </row>
    <row r="5" spans="1:13" ht="15" x14ac:dyDescent="0.2">
      <c r="A5" s="500" t="s">
        <v>317</v>
      </c>
      <c r="B5" s="500"/>
      <c r="C5" s="500"/>
      <c r="D5" s="500"/>
      <c r="E5" s="500"/>
      <c r="F5" s="500"/>
      <c r="G5" s="500"/>
    </row>
    <row r="6" spans="1:13" ht="6.75" customHeight="1" x14ac:dyDescent="0.2">
      <c r="A6" s="229"/>
      <c r="B6" s="355"/>
      <c r="C6" s="355"/>
      <c r="D6" s="355"/>
      <c r="E6" s="355"/>
      <c r="F6" s="355"/>
      <c r="G6" s="213"/>
    </row>
    <row r="7" spans="1:13" x14ac:dyDescent="0.2">
      <c r="A7" s="496" t="s">
        <v>479</v>
      </c>
      <c r="B7" s="496"/>
      <c r="C7" s="496"/>
      <c r="D7" s="496"/>
      <c r="E7" s="496"/>
      <c r="F7" s="496"/>
      <c r="G7" s="496"/>
    </row>
    <row r="8" spans="1:13" x14ac:dyDescent="0.2">
      <c r="A8" s="496"/>
      <c r="B8" s="496"/>
      <c r="C8" s="496"/>
      <c r="D8" s="496"/>
      <c r="E8" s="496"/>
      <c r="F8" s="496"/>
      <c r="G8" s="496"/>
    </row>
    <row r="9" spans="1:13" ht="5.25" customHeight="1" x14ac:dyDescent="0.2">
      <c r="A9" s="496"/>
      <c r="B9" s="496"/>
      <c r="C9" s="496"/>
      <c r="D9" s="496"/>
      <c r="E9" s="496"/>
      <c r="F9" s="496"/>
      <c r="G9" s="496"/>
    </row>
    <row r="10" spans="1:13" ht="13.5" thickBot="1" x14ac:dyDescent="0.25">
      <c r="A10" s="155"/>
      <c r="B10" s="157"/>
      <c r="C10" s="158"/>
      <c r="D10" s="157"/>
      <c r="E10" s="157"/>
      <c r="F10" s="157"/>
      <c r="G10" s="214" t="s">
        <v>149</v>
      </c>
    </row>
    <row r="11" spans="1:13" x14ac:dyDescent="0.2">
      <c r="A11" s="230" t="s">
        <v>150</v>
      </c>
      <c r="B11" s="161" t="s">
        <v>109</v>
      </c>
      <c r="C11" s="161" t="s">
        <v>140</v>
      </c>
      <c r="D11" s="161" t="s">
        <v>151</v>
      </c>
      <c r="E11" s="161" t="s">
        <v>152</v>
      </c>
      <c r="F11" s="161" t="s">
        <v>153</v>
      </c>
      <c r="G11" s="232" t="s">
        <v>154</v>
      </c>
      <c r="H11" s="163"/>
      <c r="J11" s="164"/>
    </row>
    <row r="12" spans="1:13" ht="31.5" x14ac:dyDescent="0.2">
      <c r="A12" s="165" t="s">
        <v>199</v>
      </c>
      <c r="B12" s="211">
        <v>727</v>
      </c>
      <c r="C12" s="166"/>
      <c r="D12" s="167"/>
      <c r="E12" s="167"/>
      <c r="F12" s="167"/>
      <c r="G12" s="233">
        <f>G13+G68+G98+G113+G148+G184+G176+G170+G79+G142</f>
        <v>33662.5</v>
      </c>
      <c r="H12" s="156"/>
      <c r="J12" s="168"/>
      <c r="K12" s="168"/>
      <c r="L12" s="349"/>
      <c r="M12" s="349"/>
    </row>
    <row r="13" spans="1:13" ht="15.75" x14ac:dyDescent="0.2">
      <c r="A13" s="231" t="s">
        <v>141</v>
      </c>
      <c r="B13" s="202" t="s">
        <v>198</v>
      </c>
      <c r="C13" s="180" t="s">
        <v>142</v>
      </c>
      <c r="D13" s="180" t="s">
        <v>155</v>
      </c>
      <c r="E13" s="180" t="s">
        <v>231</v>
      </c>
      <c r="F13" s="180" t="s">
        <v>156</v>
      </c>
      <c r="G13" s="234">
        <f>G14+G24+G31+G56+G61</f>
        <v>16944.419999999998</v>
      </c>
      <c r="H13" s="156"/>
      <c r="J13" s="168"/>
      <c r="K13" s="168"/>
      <c r="L13" s="168"/>
    </row>
    <row r="14" spans="1:13" ht="18.75" customHeight="1" x14ac:dyDescent="0.2">
      <c r="A14" s="175" t="s">
        <v>157</v>
      </c>
      <c r="B14" s="190" t="s">
        <v>198</v>
      </c>
      <c r="C14" s="176" t="s">
        <v>142</v>
      </c>
      <c r="D14" s="176" t="s">
        <v>158</v>
      </c>
      <c r="E14" s="176" t="s">
        <v>231</v>
      </c>
      <c r="F14" s="176" t="s">
        <v>156</v>
      </c>
      <c r="G14" s="235">
        <f>G15</f>
        <v>2197.7600000000002</v>
      </c>
      <c r="H14" s="156"/>
      <c r="J14" s="168"/>
      <c r="K14" s="168"/>
      <c r="L14" s="168"/>
    </row>
    <row r="15" spans="1:13" ht="36.75" customHeight="1" x14ac:dyDescent="0.2">
      <c r="A15" s="452" t="s">
        <v>49</v>
      </c>
      <c r="B15" s="453" t="s">
        <v>198</v>
      </c>
      <c r="C15" s="186" t="s">
        <v>142</v>
      </c>
      <c r="D15" s="186" t="s">
        <v>158</v>
      </c>
      <c r="E15" s="186" t="s">
        <v>232</v>
      </c>
      <c r="F15" s="186" t="s">
        <v>156</v>
      </c>
      <c r="G15" s="454">
        <f>G16</f>
        <v>2197.7600000000002</v>
      </c>
      <c r="J15" s="159"/>
      <c r="K15" s="159"/>
      <c r="L15" s="159"/>
    </row>
    <row r="16" spans="1:13" ht="42" customHeight="1" x14ac:dyDescent="0.2">
      <c r="A16" s="452" t="s">
        <v>13</v>
      </c>
      <c r="B16" s="453" t="s">
        <v>198</v>
      </c>
      <c r="C16" s="186" t="s">
        <v>142</v>
      </c>
      <c r="D16" s="186" t="s">
        <v>158</v>
      </c>
      <c r="E16" s="186" t="s">
        <v>233</v>
      </c>
      <c r="F16" s="186" t="s">
        <v>156</v>
      </c>
      <c r="G16" s="454">
        <f>G17</f>
        <v>2197.7600000000002</v>
      </c>
      <c r="H16" s="156"/>
      <c r="J16" s="168"/>
      <c r="K16" s="168"/>
      <c r="L16" s="168"/>
    </row>
    <row r="17" spans="1:12" ht="30.75" customHeight="1" x14ac:dyDescent="0.2">
      <c r="A17" s="170" t="s">
        <v>15</v>
      </c>
      <c r="B17" s="189" t="s">
        <v>198</v>
      </c>
      <c r="C17" s="171" t="s">
        <v>142</v>
      </c>
      <c r="D17" s="171" t="s">
        <v>158</v>
      </c>
      <c r="E17" s="171" t="s">
        <v>234</v>
      </c>
      <c r="F17" s="171" t="s">
        <v>156</v>
      </c>
      <c r="G17" s="429">
        <f>G18</f>
        <v>2197.7600000000002</v>
      </c>
      <c r="J17" s="159"/>
      <c r="K17" s="159"/>
      <c r="L17" s="159"/>
    </row>
    <row r="18" spans="1:12" ht="29.25" customHeight="1" x14ac:dyDescent="0.2">
      <c r="A18" s="170" t="s">
        <v>368</v>
      </c>
      <c r="B18" s="189" t="s">
        <v>198</v>
      </c>
      <c r="C18" s="171" t="s">
        <v>142</v>
      </c>
      <c r="D18" s="171" t="s">
        <v>158</v>
      </c>
      <c r="E18" s="171" t="s">
        <v>235</v>
      </c>
      <c r="F18" s="171" t="s">
        <v>156</v>
      </c>
      <c r="G18" s="430">
        <f>SUM(G21:G23)</f>
        <v>2197.7600000000002</v>
      </c>
    </row>
    <row r="19" spans="1:12" s="442" customFormat="1" ht="71.25" customHeight="1" x14ac:dyDescent="0.2">
      <c r="A19" s="436" t="s">
        <v>441</v>
      </c>
      <c r="B19" s="437" t="s">
        <v>198</v>
      </c>
      <c r="C19" s="438" t="s">
        <v>142</v>
      </c>
      <c r="D19" s="438" t="s">
        <v>158</v>
      </c>
      <c r="E19" s="438" t="s">
        <v>235</v>
      </c>
      <c r="F19" s="438" t="s">
        <v>442</v>
      </c>
      <c r="G19" s="465">
        <f>G20</f>
        <v>2197.7600000000002</v>
      </c>
    </row>
    <row r="20" spans="1:12" ht="29.25" customHeight="1" x14ac:dyDescent="0.2">
      <c r="A20" s="170" t="s">
        <v>443</v>
      </c>
      <c r="B20" s="189" t="s">
        <v>198</v>
      </c>
      <c r="C20" s="171" t="s">
        <v>142</v>
      </c>
      <c r="D20" s="171" t="s">
        <v>158</v>
      </c>
      <c r="E20" s="171" t="s">
        <v>235</v>
      </c>
      <c r="F20" s="171" t="s">
        <v>444</v>
      </c>
      <c r="G20" s="430">
        <f>G21+G23</f>
        <v>2197.7600000000002</v>
      </c>
    </row>
    <row r="21" spans="1:12" ht="26.25" customHeight="1" x14ac:dyDescent="0.2">
      <c r="A21" s="170" t="s">
        <v>260</v>
      </c>
      <c r="B21" s="189" t="s">
        <v>198</v>
      </c>
      <c r="C21" s="171" t="s">
        <v>142</v>
      </c>
      <c r="D21" s="171" t="s">
        <v>158</v>
      </c>
      <c r="E21" s="171" t="s">
        <v>235</v>
      </c>
      <c r="F21" s="171" t="s">
        <v>187</v>
      </c>
      <c r="G21" s="240">
        <v>1687.99</v>
      </c>
      <c r="H21" s="320"/>
    </row>
    <row r="22" spans="1:12" ht="26.25" hidden="1" customHeight="1" x14ac:dyDescent="0.2">
      <c r="A22" s="170" t="s">
        <v>262</v>
      </c>
      <c r="B22" s="189" t="s">
        <v>198</v>
      </c>
      <c r="C22" s="171" t="s">
        <v>142</v>
      </c>
      <c r="D22" s="171" t="s">
        <v>158</v>
      </c>
      <c r="E22" s="171" t="s">
        <v>235</v>
      </c>
      <c r="F22" s="171" t="s">
        <v>188</v>
      </c>
      <c r="G22" s="240">
        <v>0</v>
      </c>
      <c r="H22" s="320"/>
    </row>
    <row r="23" spans="1:12" ht="47.25" customHeight="1" x14ac:dyDescent="0.2">
      <c r="A23" s="170" t="s">
        <v>273</v>
      </c>
      <c r="B23" s="189" t="s">
        <v>198</v>
      </c>
      <c r="C23" s="171" t="s">
        <v>142</v>
      </c>
      <c r="D23" s="171" t="s">
        <v>158</v>
      </c>
      <c r="E23" s="171" t="s">
        <v>235</v>
      </c>
      <c r="F23" s="171" t="s">
        <v>258</v>
      </c>
      <c r="G23" s="240">
        <v>509.77</v>
      </c>
      <c r="H23" s="320"/>
    </row>
    <row r="24" spans="1:12" ht="31.5" hidden="1" customHeight="1" x14ac:dyDescent="0.2">
      <c r="A24" s="175" t="s">
        <v>24</v>
      </c>
      <c r="B24" s="190" t="s">
        <v>198</v>
      </c>
      <c r="C24" s="176" t="s">
        <v>142</v>
      </c>
      <c r="D24" s="176" t="s">
        <v>162</v>
      </c>
      <c r="E24" s="176" t="s">
        <v>231</v>
      </c>
      <c r="F24" s="176" t="s">
        <v>156</v>
      </c>
      <c r="G24" s="235">
        <f>G25</f>
        <v>0</v>
      </c>
    </row>
    <row r="25" spans="1:12" ht="30" hidden="1" customHeight="1" x14ac:dyDescent="0.2">
      <c r="A25" s="175" t="s">
        <v>49</v>
      </c>
      <c r="B25" s="190" t="s">
        <v>198</v>
      </c>
      <c r="C25" s="176" t="s">
        <v>142</v>
      </c>
      <c r="D25" s="176" t="s">
        <v>162</v>
      </c>
      <c r="E25" s="176" t="s">
        <v>232</v>
      </c>
      <c r="F25" s="176" t="s">
        <v>156</v>
      </c>
      <c r="G25" s="235">
        <f>G26</f>
        <v>0</v>
      </c>
    </row>
    <row r="26" spans="1:12" ht="28.5" hidden="1" customHeight="1" x14ac:dyDescent="0.2">
      <c r="A26" s="452" t="s">
        <v>13</v>
      </c>
      <c r="B26" s="453" t="s">
        <v>198</v>
      </c>
      <c r="C26" s="186" t="s">
        <v>142</v>
      </c>
      <c r="D26" s="186" t="s">
        <v>162</v>
      </c>
      <c r="E26" s="186" t="s">
        <v>233</v>
      </c>
      <c r="F26" s="186" t="s">
        <v>156</v>
      </c>
      <c r="G26" s="454">
        <v>0</v>
      </c>
    </row>
    <row r="27" spans="1:12" ht="24.75" hidden="1" customHeight="1" x14ac:dyDescent="0.2">
      <c r="A27" s="172" t="s">
        <v>15</v>
      </c>
      <c r="B27" s="187" t="s">
        <v>198</v>
      </c>
      <c r="C27" s="173" t="s">
        <v>142</v>
      </c>
      <c r="D27" s="173" t="s">
        <v>162</v>
      </c>
      <c r="E27" s="173" t="s">
        <v>234</v>
      </c>
      <c r="F27" s="173" t="s">
        <v>156</v>
      </c>
      <c r="G27" s="238">
        <f>G28</f>
        <v>0</v>
      </c>
    </row>
    <row r="28" spans="1:12" ht="36.75" hidden="1" customHeight="1" x14ac:dyDescent="0.2">
      <c r="A28" s="172" t="s">
        <v>266</v>
      </c>
      <c r="B28" s="187" t="s">
        <v>198</v>
      </c>
      <c r="C28" s="173" t="s">
        <v>142</v>
      </c>
      <c r="D28" s="173" t="s">
        <v>162</v>
      </c>
      <c r="E28" s="173" t="s">
        <v>235</v>
      </c>
      <c r="F28" s="173" t="s">
        <v>156</v>
      </c>
      <c r="G28" s="238">
        <f>G29+G30</f>
        <v>0</v>
      </c>
    </row>
    <row r="29" spans="1:12" s="156" customFormat="1" ht="27.75" hidden="1" customHeight="1" x14ac:dyDescent="0.2">
      <c r="A29" s="170" t="s">
        <v>260</v>
      </c>
      <c r="B29" s="189" t="s">
        <v>198</v>
      </c>
      <c r="C29" s="171" t="s">
        <v>142</v>
      </c>
      <c r="D29" s="171" t="s">
        <v>162</v>
      </c>
      <c r="E29" s="171" t="s">
        <v>235</v>
      </c>
      <c r="F29" s="171" t="s">
        <v>187</v>
      </c>
      <c r="G29" s="240"/>
    </row>
    <row r="30" spans="1:12" ht="42.75" hidden="1" customHeight="1" x14ac:dyDescent="0.2">
      <c r="A30" s="170" t="s">
        <v>273</v>
      </c>
      <c r="B30" s="189" t="s">
        <v>198</v>
      </c>
      <c r="C30" s="171" t="s">
        <v>142</v>
      </c>
      <c r="D30" s="171" t="s">
        <v>162</v>
      </c>
      <c r="E30" s="171" t="s">
        <v>235</v>
      </c>
      <c r="F30" s="171" t="s">
        <v>258</v>
      </c>
      <c r="G30" s="240"/>
    </row>
    <row r="31" spans="1:12" ht="71.25" x14ac:dyDescent="0.2">
      <c r="A31" s="175" t="s">
        <v>7</v>
      </c>
      <c r="B31" s="190" t="s">
        <v>198</v>
      </c>
      <c r="C31" s="176" t="s">
        <v>142</v>
      </c>
      <c r="D31" s="176" t="s">
        <v>143</v>
      </c>
      <c r="E31" s="176" t="s">
        <v>231</v>
      </c>
      <c r="F31" s="176" t="s">
        <v>156</v>
      </c>
      <c r="G31" s="235">
        <f>G32+G51</f>
        <v>14692.74</v>
      </c>
    </row>
    <row r="32" spans="1:12" ht="30" x14ac:dyDescent="0.2">
      <c r="A32" s="452" t="s">
        <v>49</v>
      </c>
      <c r="B32" s="453" t="s">
        <v>198</v>
      </c>
      <c r="C32" s="186" t="s">
        <v>142</v>
      </c>
      <c r="D32" s="186" t="s">
        <v>143</v>
      </c>
      <c r="E32" s="186" t="s">
        <v>232</v>
      </c>
      <c r="F32" s="186" t="s">
        <v>156</v>
      </c>
      <c r="G32" s="454">
        <f>G33</f>
        <v>14692.04</v>
      </c>
    </row>
    <row r="33" spans="1:13" ht="45" x14ac:dyDescent="0.2">
      <c r="A33" s="452" t="s">
        <v>13</v>
      </c>
      <c r="B33" s="453" t="s">
        <v>198</v>
      </c>
      <c r="C33" s="186" t="s">
        <v>142</v>
      </c>
      <c r="D33" s="186" t="s">
        <v>143</v>
      </c>
      <c r="E33" s="186" t="s">
        <v>233</v>
      </c>
      <c r="F33" s="186" t="s">
        <v>156</v>
      </c>
      <c r="G33" s="454">
        <f>G35</f>
        <v>14692.04</v>
      </c>
    </row>
    <row r="34" spans="1:13" ht="25.5" x14ac:dyDescent="0.2">
      <c r="A34" s="170" t="s">
        <v>15</v>
      </c>
      <c r="B34" s="189" t="s">
        <v>198</v>
      </c>
      <c r="C34" s="171" t="s">
        <v>142</v>
      </c>
      <c r="D34" s="171" t="s">
        <v>143</v>
      </c>
      <c r="E34" s="171" t="s">
        <v>234</v>
      </c>
      <c r="F34" s="171" t="s">
        <v>156</v>
      </c>
      <c r="G34" s="430">
        <f>G35</f>
        <v>14692.04</v>
      </c>
    </row>
    <row r="35" spans="1:13" ht="25.5" x14ac:dyDescent="0.2">
      <c r="A35" s="30" t="s">
        <v>368</v>
      </c>
      <c r="B35" s="189" t="s">
        <v>198</v>
      </c>
      <c r="C35" s="171" t="s">
        <v>142</v>
      </c>
      <c r="D35" s="171" t="s">
        <v>143</v>
      </c>
      <c r="E35" s="171" t="s">
        <v>235</v>
      </c>
      <c r="F35" s="171" t="s">
        <v>156</v>
      </c>
      <c r="G35" s="430">
        <f>G36+G42+G46</f>
        <v>14692.04</v>
      </c>
      <c r="I35" s="217"/>
    </row>
    <row r="36" spans="1:13" s="442" customFormat="1" ht="63.75" x14ac:dyDescent="0.2">
      <c r="A36" s="467" t="s">
        <v>441</v>
      </c>
      <c r="B36" s="437" t="s">
        <v>198</v>
      </c>
      <c r="C36" s="438" t="s">
        <v>142</v>
      </c>
      <c r="D36" s="438" t="s">
        <v>143</v>
      </c>
      <c r="E36" s="438" t="s">
        <v>235</v>
      </c>
      <c r="F36" s="438" t="s">
        <v>442</v>
      </c>
      <c r="G36" s="465">
        <f>G37</f>
        <v>12925.76</v>
      </c>
      <c r="I36" s="468"/>
    </row>
    <row r="37" spans="1:13" ht="31.5" customHeight="1" x14ac:dyDescent="0.2">
      <c r="A37" s="30" t="s">
        <v>443</v>
      </c>
      <c r="B37" s="189" t="s">
        <v>198</v>
      </c>
      <c r="C37" s="171" t="s">
        <v>142</v>
      </c>
      <c r="D37" s="171" t="s">
        <v>143</v>
      </c>
      <c r="E37" s="171" t="s">
        <v>235</v>
      </c>
      <c r="F37" s="171" t="s">
        <v>444</v>
      </c>
      <c r="G37" s="430">
        <f>G38+G40</f>
        <v>12925.76</v>
      </c>
      <c r="I37" s="217"/>
    </row>
    <row r="38" spans="1:13" ht="24.75" customHeight="1" x14ac:dyDescent="0.2">
      <c r="A38" s="170" t="s">
        <v>260</v>
      </c>
      <c r="B38" s="189" t="s">
        <v>198</v>
      </c>
      <c r="C38" s="171" t="s">
        <v>142</v>
      </c>
      <c r="D38" s="171" t="s">
        <v>143</v>
      </c>
      <c r="E38" s="171" t="s">
        <v>235</v>
      </c>
      <c r="F38" s="171" t="s">
        <v>187</v>
      </c>
      <c r="G38" s="240">
        <v>9905.76</v>
      </c>
      <c r="H38" s="320"/>
      <c r="I38" s="347"/>
    </row>
    <row r="39" spans="1:13" ht="38.25" hidden="1" x14ac:dyDescent="0.2">
      <c r="A39" s="170" t="s">
        <v>262</v>
      </c>
      <c r="B39" s="189" t="s">
        <v>198</v>
      </c>
      <c r="C39" s="171" t="s">
        <v>142</v>
      </c>
      <c r="D39" s="171" t="s">
        <v>143</v>
      </c>
      <c r="E39" s="171" t="s">
        <v>235</v>
      </c>
      <c r="F39" s="171" t="s">
        <v>188</v>
      </c>
      <c r="G39" s="243">
        <v>0</v>
      </c>
      <c r="H39" s="159"/>
      <c r="I39" s="347"/>
    </row>
    <row r="40" spans="1:13" ht="42.75" customHeight="1" x14ac:dyDescent="0.2">
      <c r="A40" s="170" t="s">
        <v>273</v>
      </c>
      <c r="B40" s="189" t="s">
        <v>198</v>
      </c>
      <c r="C40" s="171" t="s">
        <v>142</v>
      </c>
      <c r="D40" s="171" t="s">
        <v>143</v>
      </c>
      <c r="E40" s="171" t="s">
        <v>235</v>
      </c>
      <c r="F40" s="171" t="s">
        <v>258</v>
      </c>
      <c r="G40" s="240">
        <v>3020</v>
      </c>
      <c r="H40" s="320"/>
      <c r="I40" s="347"/>
      <c r="M40" s="217"/>
    </row>
    <row r="41" spans="1:13" ht="25.5" hidden="1" x14ac:dyDescent="0.2">
      <c r="A41" s="170" t="s">
        <v>263</v>
      </c>
      <c r="B41" s="189" t="s">
        <v>198</v>
      </c>
      <c r="C41" s="171" t="s">
        <v>142</v>
      </c>
      <c r="D41" s="171" t="s">
        <v>143</v>
      </c>
      <c r="E41" s="171" t="s">
        <v>235</v>
      </c>
      <c r="F41" s="171" t="s">
        <v>189</v>
      </c>
      <c r="G41" s="243">
        <v>0</v>
      </c>
      <c r="H41" s="159"/>
      <c r="I41" s="347"/>
    </row>
    <row r="42" spans="1:13" s="442" customFormat="1" ht="25.5" x14ac:dyDescent="0.2">
      <c r="A42" s="436" t="s">
        <v>445</v>
      </c>
      <c r="B42" s="437" t="s">
        <v>198</v>
      </c>
      <c r="C42" s="438" t="s">
        <v>142</v>
      </c>
      <c r="D42" s="438" t="s">
        <v>143</v>
      </c>
      <c r="E42" s="438" t="s">
        <v>235</v>
      </c>
      <c r="F42" s="438" t="s">
        <v>159</v>
      </c>
      <c r="G42" s="439">
        <f>G43</f>
        <v>1762.89</v>
      </c>
      <c r="H42" s="440"/>
      <c r="I42" s="441"/>
    </row>
    <row r="43" spans="1:13" ht="25.5" x14ac:dyDescent="0.2">
      <c r="A43" s="170" t="s">
        <v>446</v>
      </c>
      <c r="B43" s="189" t="s">
        <v>198</v>
      </c>
      <c r="C43" s="171" t="s">
        <v>142</v>
      </c>
      <c r="D43" s="171" t="s">
        <v>143</v>
      </c>
      <c r="E43" s="171" t="s">
        <v>235</v>
      </c>
      <c r="F43" s="171" t="s">
        <v>447</v>
      </c>
      <c r="G43" s="243">
        <f>G44+G45</f>
        <v>1762.89</v>
      </c>
      <c r="H43" s="159"/>
      <c r="I43" s="347"/>
    </row>
    <row r="44" spans="1:13" s="284" customFormat="1" x14ac:dyDescent="0.2">
      <c r="A44" s="431" t="s">
        <v>327</v>
      </c>
      <c r="B44" s="432" t="s">
        <v>198</v>
      </c>
      <c r="C44" s="433" t="s">
        <v>142</v>
      </c>
      <c r="D44" s="433" t="s">
        <v>143</v>
      </c>
      <c r="E44" s="433" t="s">
        <v>235</v>
      </c>
      <c r="F44" s="433" t="s">
        <v>191</v>
      </c>
      <c r="G44" s="252">
        <v>1462.89</v>
      </c>
      <c r="H44" s="434"/>
      <c r="I44" s="435"/>
    </row>
    <row r="45" spans="1:13" x14ac:dyDescent="0.2">
      <c r="A45" s="170" t="s">
        <v>369</v>
      </c>
      <c r="B45" s="189" t="s">
        <v>198</v>
      </c>
      <c r="C45" s="171" t="s">
        <v>142</v>
      </c>
      <c r="D45" s="171" t="s">
        <v>143</v>
      </c>
      <c r="E45" s="171" t="s">
        <v>235</v>
      </c>
      <c r="F45" s="171" t="s">
        <v>370</v>
      </c>
      <c r="G45" s="243">
        <v>300</v>
      </c>
      <c r="H45" s="320"/>
      <c r="I45" s="347"/>
    </row>
    <row r="46" spans="1:13" s="442" customFormat="1" x14ac:dyDescent="0.2">
      <c r="A46" s="436" t="s">
        <v>373</v>
      </c>
      <c r="B46" s="437" t="s">
        <v>198</v>
      </c>
      <c r="C46" s="438" t="s">
        <v>142</v>
      </c>
      <c r="D46" s="438" t="s">
        <v>143</v>
      </c>
      <c r="E46" s="438" t="s">
        <v>235</v>
      </c>
      <c r="F46" s="438" t="s">
        <v>374</v>
      </c>
      <c r="G46" s="439">
        <f>G47</f>
        <v>3.39</v>
      </c>
      <c r="H46" s="443"/>
      <c r="I46" s="441"/>
    </row>
    <row r="47" spans="1:13" x14ac:dyDescent="0.2">
      <c r="A47" s="170" t="s">
        <v>450</v>
      </c>
      <c r="B47" s="189" t="s">
        <v>198</v>
      </c>
      <c r="C47" s="171" t="s">
        <v>142</v>
      </c>
      <c r="D47" s="171" t="s">
        <v>143</v>
      </c>
      <c r="E47" s="171" t="s">
        <v>235</v>
      </c>
      <c r="F47" s="171" t="s">
        <v>460</v>
      </c>
      <c r="G47" s="243">
        <f>G48+G49+G50</f>
        <v>3.39</v>
      </c>
      <c r="H47" s="320"/>
      <c r="I47" s="347"/>
    </row>
    <row r="48" spans="1:13" ht="25.5" hidden="1" x14ac:dyDescent="0.2">
      <c r="A48" s="170" t="s">
        <v>277</v>
      </c>
      <c r="B48" s="189" t="s">
        <v>198</v>
      </c>
      <c r="C48" s="171" t="s">
        <v>142</v>
      </c>
      <c r="D48" s="171" t="s">
        <v>143</v>
      </c>
      <c r="E48" s="171" t="s">
        <v>235</v>
      </c>
      <c r="F48" s="171" t="s">
        <v>274</v>
      </c>
      <c r="G48" s="243">
        <v>0</v>
      </c>
      <c r="H48" s="320"/>
    </row>
    <row r="49" spans="1:8" hidden="1" x14ac:dyDescent="0.2">
      <c r="A49" s="170" t="s">
        <v>264</v>
      </c>
      <c r="B49" s="189" t="s">
        <v>198</v>
      </c>
      <c r="C49" s="171" t="s">
        <v>142</v>
      </c>
      <c r="D49" s="171" t="s">
        <v>143</v>
      </c>
      <c r="E49" s="171" t="s">
        <v>235</v>
      </c>
      <c r="F49" s="171" t="s">
        <v>192</v>
      </c>
      <c r="G49" s="243">
        <v>0</v>
      </c>
    </row>
    <row r="50" spans="1:8" x14ac:dyDescent="0.2">
      <c r="A50" s="170" t="s">
        <v>276</v>
      </c>
      <c r="B50" s="189" t="s">
        <v>198</v>
      </c>
      <c r="C50" s="171" t="s">
        <v>142</v>
      </c>
      <c r="D50" s="171" t="s">
        <v>143</v>
      </c>
      <c r="E50" s="171" t="s">
        <v>235</v>
      </c>
      <c r="F50" s="171" t="s">
        <v>275</v>
      </c>
      <c r="G50" s="243">
        <v>3.39</v>
      </c>
      <c r="H50" s="320"/>
    </row>
    <row r="51" spans="1:8" ht="45" x14ac:dyDescent="0.2">
      <c r="A51" s="298" t="s">
        <v>17</v>
      </c>
      <c r="B51" s="302" t="s">
        <v>198</v>
      </c>
      <c r="C51" s="299" t="s">
        <v>142</v>
      </c>
      <c r="D51" s="299" t="s">
        <v>143</v>
      </c>
      <c r="E51" s="299" t="s">
        <v>247</v>
      </c>
      <c r="F51" s="299" t="s">
        <v>156</v>
      </c>
      <c r="G51" s="469">
        <f>G52</f>
        <v>0.7</v>
      </c>
    </row>
    <row r="52" spans="1:8" ht="89.25" x14ac:dyDescent="0.2">
      <c r="A52" s="172" t="s">
        <v>371</v>
      </c>
      <c r="B52" s="187" t="s">
        <v>198</v>
      </c>
      <c r="C52" s="173" t="s">
        <v>142</v>
      </c>
      <c r="D52" s="173" t="s">
        <v>143</v>
      </c>
      <c r="E52" s="173" t="s">
        <v>248</v>
      </c>
      <c r="F52" s="173" t="s">
        <v>156</v>
      </c>
      <c r="G52" s="238">
        <f>G55</f>
        <v>0.7</v>
      </c>
    </row>
    <row r="53" spans="1:8" s="442" customFormat="1" ht="25.5" x14ac:dyDescent="0.2">
      <c r="A53" s="436" t="s">
        <v>445</v>
      </c>
      <c r="B53" s="437" t="s">
        <v>198</v>
      </c>
      <c r="C53" s="438" t="s">
        <v>142</v>
      </c>
      <c r="D53" s="438" t="s">
        <v>143</v>
      </c>
      <c r="E53" s="438" t="s">
        <v>248</v>
      </c>
      <c r="F53" s="438" t="s">
        <v>159</v>
      </c>
      <c r="G53" s="444">
        <f>G54</f>
        <v>0.7</v>
      </c>
    </row>
    <row r="54" spans="1:8" ht="25.5" x14ac:dyDescent="0.2">
      <c r="A54" s="170" t="s">
        <v>446</v>
      </c>
      <c r="B54" s="189" t="s">
        <v>198</v>
      </c>
      <c r="C54" s="171" t="s">
        <v>142</v>
      </c>
      <c r="D54" s="171" t="s">
        <v>143</v>
      </c>
      <c r="E54" s="171" t="s">
        <v>248</v>
      </c>
      <c r="F54" s="171" t="s">
        <v>447</v>
      </c>
      <c r="G54" s="429">
        <f>G55</f>
        <v>0.7</v>
      </c>
    </row>
    <row r="55" spans="1:8" ht="15" customHeight="1" x14ac:dyDescent="0.2">
      <c r="A55" s="170" t="s">
        <v>327</v>
      </c>
      <c r="B55" s="189" t="s">
        <v>198</v>
      </c>
      <c r="C55" s="171" t="s">
        <v>142</v>
      </c>
      <c r="D55" s="171" t="s">
        <v>143</v>
      </c>
      <c r="E55" s="171" t="s">
        <v>248</v>
      </c>
      <c r="F55" s="171" t="s">
        <v>191</v>
      </c>
      <c r="G55" s="243">
        <v>0.7</v>
      </c>
      <c r="H55" s="320"/>
    </row>
    <row r="56" spans="1:8" ht="0.75" hidden="1" customHeight="1" x14ac:dyDescent="0.2">
      <c r="A56" s="172" t="s">
        <v>278</v>
      </c>
      <c r="B56" s="187" t="s">
        <v>198</v>
      </c>
      <c r="C56" s="173" t="s">
        <v>142</v>
      </c>
      <c r="D56" s="173" t="s">
        <v>279</v>
      </c>
      <c r="E56" s="173" t="s">
        <v>231</v>
      </c>
      <c r="F56" s="173" t="s">
        <v>156</v>
      </c>
      <c r="G56" s="308">
        <f>G57</f>
        <v>0</v>
      </c>
    </row>
    <row r="57" spans="1:8" ht="25.5" hidden="1" x14ac:dyDescent="0.2">
      <c r="A57" s="172" t="s">
        <v>49</v>
      </c>
      <c r="B57" s="187" t="s">
        <v>198</v>
      </c>
      <c r="C57" s="173" t="s">
        <v>142</v>
      </c>
      <c r="D57" s="173" t="s">
        <v>279</v>
      </c>
      <c r="E57" s="173" t="s">
        <v>232</v>
      </c>
      <c r="F57" s="173" t="s">
        <v>156</v>
      </c>
      <c r="G57" s="308">
        <f>G60</f>
        <v>0</v>
      </c>
    </row>
    <row r="58" spans="1:8" hidden="1" x14ac:dyDescent="0.2">
      <c r="A58" s="172" t="s">
        <v>372</v>
      </c>
      <c r="B58" s="187" t="s">
        <v>198</v>
      </c>
      <c r="C58" s="173" t="s">
        <v>142</v>
      </c>
      <c r="D58" s="173" t="s">
        <v>279</v>
      </c>
      <c r="E58" s="173" t="s">
        <v>280</v>
      </c>
      <c r="F58" s="173" t="s">
        <v>156</v>
      </c>
      <c r="G58" s="308">
        <f>G59</f>
        <v>0</v>
      </c>
    </row>
    <row r="59" spans="1:8" hidden="1" x14ac:dyDescent="0.2">
      <c r="A59" s="172" t="s">
        <v>373</v>
      </c>
      <c r="B59" s="187" t="s">
        <v>198</v>
      </c>
      <c r="C59" s="173" t="s">
        <v>142</v>
      </c>
      <c r="D59" s="173" t="s">
        <v>279</v>
      </c>
      <c r="E59" s="173" t="s">
        <v>280</v>
      </c>
      <c r="F59" s="173" t="s">
        <v>374</v>
      </c>
      <c r="G59" s="308">
        <f>G60</f>
        <v>0</v>
      </c>
    </row>
    <row r="60" spans="1:8" ht="1.5" hidden="1" customHeight="1" x14ac:dyDescent="0.2">
      <c r="A60" s="170" t="s">
        <v>333</v>
      </c>
      <c r="B60" s="189" t="s">
        <v>198</v>
      </c>
      <c r="C60" s="171" t="s">
        <v>142</v>
      </c>
      <c r="D60" s="171" t="s">
        <v>279</v>
      </c>
      <c r="E60" s="171" t="s">
        <v>280</v>
      </c>
      <c r="F60" s="171" t="s">
        <v>330</v>
      </c>
      <c r="G60" s="243">
        <v>0</v>
      </c>
      <c r="H60" s="320"/>
    </row>
    <row r="61" spans="1:8" ht="18" customHeight="1" x14ac:dyDescent="0.2">
      <c r="A61" s="175" t="s">
        <v>161</v>
      </c>
      <c r="B61" s="190" t="s">
        <v>198</v>
      </c>
      <c r="C61" s="176" t="s">
        <v>142</v>
      </c>
      <c r="D61" s="176" t="s">
        <v>148</v>
      </c>
      <c r="E61" s="176" t="s">
        <v>231</v>
      </c>
      <c r="F61" s="176" t="s">
        <v>156</v>
      </c>
      <c r="G61" s="235">
        <f>G63</f>
        <v>53.92</v>
      </c>
    </row>
    <row r="62" spans="1:8" ht="30" x14ac:dyDescent="0.2">
      <c r="A62" s="452" t="s">
        <v>49</v>
      </c>
      <c r="B62" s="453" t="s">
        <v>198</v>
      </c>
      <c r="C62" s="186" t="s">
        <v>142</v>
      </c>
      <c r="D62" s="186" t="s">
        <v>148</v>
      </c>
      <c r="E62" s="186" t="s">
        <v>232</v>
      </c>
      <c r="F62" s="186" t="s">
        <v>156</v>
      </c>
      <c r="G62" s="454">
        <f>G63</f>
        <v>53.92</v>
      </c>
    </row>
    <row r="63" spans="1:8" ht="45" x14ac:dyDescent="0.2">
      <c r="A63" s="452" t="s">
        <v>13</v>
      </c>
      <c r="B63" s="453" t="s">
        <v>198</v>
      </c>
      <c r="C63" s="186" t="s">
        <v>142</v>
      </c>
      <c r="D63" s="186" t="s">
        <v>148</v>
      </c>
      <c r="E63" s="186" t="s">
        <v>233</v>
      </c>
      <c r="F63" s="186" t="s">
        <v>156</v>
      </c>
      <c r="G63" s="454">
        <f>G65</f>
        <v>53.92</v>
      </c>
    </row>
    <row r="64" spans="1:8" ht="30" customHeight="1" x14ac:dyDescent="0.2">
      <c r="A64" s="172" t="s">
        <v>15</v>
      </c>
      <c r="B64" s="187" t="s">
        <v>198</v>
      </c>
      <c r="C64" s="173" t="s">
        <v>142</v>
      </c>
      <c r="D64" s="173" t="s">
        <v>148</v>
      </c>
      <c r="E64" s="173" t="s">
        <v>234</v>
      </c>
      <c r="F64" s="173" t="s">
        <v>156</v>
      </c>
      <c r="G64" s="216">
        <f>G65</f>
        <v>53.92</v>
      </c>
    </row>
    <row r="65" spans="1:8" ht="29.25" customHeight="1" x14ac:dyDescent="0.2">
      <c r="A65" s="172" t="s">
        <v>12</v>
      </c>
      <c r="B65" s="187" t="s">
        <v>198</v>
      </c>
      <c r="C65" s="173" t="s">
        <v>142</v>
      </c>
      <c r="D65" s="173" t="s">
        <v>148</v>
      </c>
      <c r="E65" s="173" t="s">
        <v>236</v>
      </c>
      <c r="F65" s="173" t="s">
        <v>156</v>
      </c>
      <c r="G65" s="238">
        <f>G66</f>
        <v>53.92</v>
      </c>
    </row>
    <row r="66" spans="1:8" s="442" customFormat="1" ht="18" customHeight="1" x14ac:dyDescent="0.2">
      <c r="A66" s="470" t="s">
        <v>373</v>
      </c>
      <c r="B66" s="471" t="s">
        <v>198</v>
      </c>
      <c r="C66" s="472" t="s">
        <v>142</v>
      </c>
      <c r="D66" s="472" t="s">
        <v>148</v>
      </c>
      <c r="E66" s="472" t="s">
        <v>236</v>
      </c>
      <c r="F66" s="472" t="s">
        <v>374</v>
      </c>
      <c r="G66" s="473">
        <f>G67</f>
        <v>53.92</v>
      </c>
    </row>
    <row r="67" spans="1:8" ht="17.25" customHeight="1" x14ac:dyDescent="0.2">
      <c r="A67" s="170" t="s">
        <v>194</v>
      </c>
      <c r="B67" s="189" t="s">
        <v>198</v>
      </c>
      <c r="C67" s="171" t="s">
        <v>142</v>
      </c>
      <c r="D67" s="171" t="s">
        <v>148</v>
      </c>
      <c r="E67" s="171" t="s">
        <v>236</v>
      </c>
      <c r="F67" s="171" t="s">
        <v>193</v>
      </c>
      <c r="G67" s="243">
        <v>53.92</v>
      </c>
      <c r="H67" s="320"/>
    </row>
    <row r="68" spans="1:8" ht="15.75" x14ac:dyDescent="0.2">
      <c r="A68" s="165" t="s">
        <v>168</v>
      </c>
      <c r="B68" s="202" t="s">
        <v>198</v>
      </c>
      <c r="C68" s="180" t="s">
        <v>158</v>
      </c>
      <c r="D68" s="180" t="s">
        <v>155</v>
      </c>
      <c r="E68" s="180" t="s">
        <v>231</v>
      </c>
      <c r="F68" s="180" t="s">
        <v>156</v>
      </c>
      <c r="G68" s="244">
        <f t="shared" ref="G68:G74" si="0">G69</f>
        <v>182.7</v>
      </c>
    </row>
    <row r="69" spans="1:8" ht="28.5" x14ac:dyDescent="0.2">
      <c r="A69" s="175" t="s">
        <v>166</v>
      </c>
      <c r="B69" s="190" t="s">
        <v>198</v>
      </c>
      <c r="C69" s="176" t="s">
        <v>158</v>
      </c>
      <c r="D69" s="176" t="s">
        <v>162</v>
      </c>
      <c r="E69" s="176" t="s">
        <v>231</v>
      </c>
      <c r="F69" s="176" t="s">
        <v>156</v>
      </c>
      <c r="G69" s="245">
        <f t="shared" si="0"/>
        <v>182.7</v>
      </c>
    </row>
    <row r="70" spans="1:8" ht="30" x14ac:dyDescent="0.2">
      <c r="A70" s="452" t="s">
        <v>49</v>
      </c>
      <c r="B70" s="453" t="s">
        <v>198</v>
      </c>
      <c r="C70" s="186" t="s">
        <v>158</v>
      </c>
      <c r="D70" s="186" t="s">
        <v>162</v>
      </c>
      <c r="E70" s="186" t="s">
        <v>232</v>
      </c>
      <c r="F70" s="186" t="s">
        <v>156</v>
      </c>
      <c r="G70" s="474">
        <f t="shared" si="0"/>
        <v>182.7</v>
      </c>
    </row>
    <row r="71" spans="1:8" ht="45" x14ac:dyDescent="0.2">
      <c r="A71" s="452" t="s">
        <v>16</v>
      </c>
      <c r="B71" s="453" t="s">
        <v>198</v>
      </c>
      <c r="C71" s="186" t="s">
        <v>158</v>
      </c>
      <c r="D71" s="186" t="s">
        <v>162</v>
      </c>
      <c r="E71" s="186" t="s">
        <v>237</v>
      </c>
      <c r="F71" s="186" t="s">
        <v>156</v>
      </c>
      <c r="G71" s="474">
        <f t="shared" si="0"/>
        <v>182.7</v>
      </c>
    </row>
    <row r="72" spans="1:8" ht="17.25" customHeight="1" x14ac:dyDescent="0.2">
      <c r="A72" s="172" t="s">
        <v>269</v>
      </c>
      <c r="B72" s="187" t="s">
        <v>198</v>
      </c>
      <c r="C72" s="173" t="s">
        <v>158</v>
      </c>
      <c r="D72" s="173" t="s">
        <v>162</v>
      </c>
      <c r="E72" s="173" t="s">
        <v>268</v>
      </c>
      <c r="F72" s="173" t="s">
        <v>156</v>
      </c>
      <c r="G72" s="242">
        <f t="shared" si="0"/>
        <v>182.7</v>
      </c>
    </row>
    <row r="73" spans="1:8" ht="38.25" x14ac:dyDescent="0.2">
      <c r="A73" s="172" t="s">
        <v>480</v>
      </c>
      <c r="B73" s="187" t="s">
        <v>198</v>
      </c>
      <c r="C73" s="173" t="s">
        <v>158</v>
      </c>
      <c r="D73" s="173" t="s">
        <v>162</v>
      </c>
      <c r="E73" s="173" t="s">
        <v>238</v>
      </c>
      <c r="F73" s="173" t="s">
        <v>156</v>
      </c>
      <c r="G73" s="242">
        <f t="shared" si="0"/>
        <v>182.7</v>
      </c>
    </row>
    <row r="74" spans="1:8" s="442" customFormat="1" ht="63.75" x14ac:dyDescent="0.2">
      <c r="A74" s="436" t="s">
        <v>441</v>
      </c>
      <c r="B74" s="437" t="s">
        <v>198</v>
      </c>
      <c r="C74" s="438" t="s">
        <v>158</v>
      </c>
      <c r="D74" s="438" t="s">
        <v>162</v>
      </c>
      <c r="E74" s="438" t="s">
        <v>238</v>
      </c>
      <c r="F74" s="438" t="s">
        <v>442</v>
      </c>
      <c r="G74" s="465">
        <f t="shared" si="0"/>
        <v>182.7</v>
      </c>
    </row>
    <row r="75" spans="1:8" ht="25.5" x14ac:dyDescent="0.2">
      <c r="A75" s="170" t="s">
        <v>443</v>
      </c>
      <c r="B75" s="189" t="s">
        <v>198</v>
      </c>
      <c r="C75" s="171" t="s">
        <v>158</v>
      </c>
      <c r="D75" s="171" t="s">
        <v>162</v>
      </c>
      <c r="E75" s="171" t="s">
        <v>238</v>
      </c>
      <c r="F75" s="171" t="s">
        <v>444</v>
      </c>
      <c r="G75" s="430">
        <f>G76+G77</f>
        <v>182.7</v>
      </c>
    </row>
    <row r="76" spans="1:8" ht="25.5" x14ac:dyDescent="0.2">
      <c r="A76" s="170" t="s">
        <v>260</v>
      </c>
      <c r="B76" s="189" t="s">
        <v>198</v>
      </c>
      <c r="C76" s="171" t="s">
        <v>158</v>
      </c>
      <c r="D76" s="171" t="s">
        <v>162</v>
      </c>
      <c r="E76" s="171" t="s">
        <v>238</v>
      </c>
      <c r="F76" s="171" t="s">
        <v>187</v>
      </c>
      <c r="G76" s="243">
        <v>140.4</v>
      </c>
      <c r="H76" s="320"/>
    </row>
    <row r="77" spans="1:8" ht="42" customHeight="1" x14ac:dyDescent="0.2">
      <c r="A77" s="170" t="s">
        <v>273</v>
      </c>
      <c r="B77" s="189" t="s">
        <v>198</v>
      </c>
      <c r="C77" s="171" t="s">
        <v>158</v>
      </c>
      <c r="D77" s="171" t="s">
        <v>162</v>
      </c>
      <c r="E77" s="171" t="s">
        <v>238</v>
      </c>
      <c r="F77" s="171" t="s">
        <v>258</v>
      </c>
      <c r="G77" s="243">
        <v>42.3</v>
      </c>
      <c r="H77" s="320"/>
    </row>
    <row r="78" spans="1:8" ht="13.5" hidden="1" customHeight="1" x14ac:dyDescent="0.2">
      <c r="A78" s="170" t="s">
        <v>327</v>
      </c>
      <c r="B78" s="189" t="s">
        <v>198</v>
      </c>
      <c r="C78" s="171" t="s">
        <v>158</v>
      </c>
      <c r="D78" s="171" t="s">
        <v>162</v>
      </c>
      <c r="E78" s="171" t="s">
        <v>238</v>
      </c>
      <c r="F78" s="171" t="s">
        <v>191</v>
      </c>
      <c r="G78" s="243">
        <v>0</v>
      </c>
    </row>
    <row r="79" spans="1:8" ht="30" customHeight="1" x14ac:dyDescent="0.2">
      <c r="A79" s="181" t="s">
        <v>311</v>
      </c>
      <c r="B79" s="340" t="s">
        <v>198</v>
      </c>
      <c r="C79" s="340" t="s">
        <v>162</v>
      </c>
      <c r="D79" s="340" t="s">
        <v>155</v>
      </c>
      <c r="E79" s="340" t="s">
        <v>231</v>
      </c>
      <c r="F79" s="340" t="s">
        <v>156</v>
      </c>
      <c r="G79" s="341">
        <f>G80</f>
        <v>786.52</v>
      </c>
    </row>
    <row r="80" spans="1:8" ht="17.25" customHeight="1" x14ac:dyDescent="0.2">
      <c r="A80" s="181" t="s">
        <v>312</v>
      </c>
      <c r="B80" s="340" t="s">
        <v>198</v>
      </c>
      <c r="C80" s="340" t="s">
        <v>162</v>
      </c>
      <c r="D80" s="340" t="s">
        <v>295</v>
      </c>
      <c r="E80" s="340" t="s">
        <v>231</v>
      </c>
      <c r="F80" s="340" t="s">
        <v>156</v>
      </c>
      <c r="G80" s="341">
        <f>G83+G87</f>
        <v>786.52</v>
      </c>
    </row>
    <row r="81" spans="1:7" s="156" customFormat="1" ht="78" customHeight="1" x14ac:dyDescent="0.2">
      <c r="A81" s="427" t="s">
        <v>448</v>
      </c>
      <c r="B81" s="340" t="s">
        <v>198</v>
      </c>
      <c r="C81" s="340" t="s">
        <v>162</v>
      </c>
      <c r="D81" s="340" t="s">
        <v>295</v>
      </c>
      <c r="E81" s="340" t="s">
        <v>298</v>
      </c>
      <c r="F81" s="340" t="s">
        <v>156</v>
      </c>
      <c r="G81" s="341">
        <f>G82</f>
        <v>63</v>
      </c>
    </row>
    <row r="82" spans="1:7" ht="33" customHeight="1" x14ac:dyDescent="0.2">
      <c r="A82" s="346" t="s">
        <v>285</v>
      </c>
      <c r="B82" s="475" t="s">
        <v>198</v>
      </c>
      <c r="C82" s="475" t="s">
        <v>162</v>
      </c>
      <c r="D82" s="475" t="s">
        <v>295</v>
      </c>
      <c r="E82" s="475" t="s">
        <v>299</v>
      </c>
      <c r="F82" s="475" t="s">
        <v>156</v>
      </c>
      <c r="G82" s="357">
        <f>G83</f>
        <v>63</v>
      </c>
    </row>
    <row r="83" spans="1:7" ht="39" customHeight="1" x14ac:dyDescent="0.2">
      <c r="A83" s="346" t="s">
        <v>300</v>
      </c>
      <c r="B83" s="344" t="s">
        <v>198</v>
      </c>
      <c r="C83" s="344" t="s">
        <v>162</v>
      </c>
      <c r="D83" s="344" t="s">
        <v>295</v>
      </c>
      <c r="E83" s="344" t="s">
        <v>292</v>
      </c>
      <c r="F83" s="344" t="s">
        <v>156</v>
      </c>
      <c r="G83" s="243">
        <f>G84</f>
        <v>63</v>
      </c>
    </row>
    <row r="84" spans="1:7" ht="33.75" customHeight="1" x14ac:dyDescent="0.2">
      <c r="A84" s="346" t="s">
        <v>445</v>
      </c>
      <c r="B84" s="344">
        <v>727</v>
      </c>
      <c r="C84" s="362" t="s">
        <v>162</v>
      </c>
      <c r="D84" s="344">
        <v>10</v>
      </c>
      <c r="E84" s="344" t="s">
        <v>292</v>
      </c>
      <c r="F84" s="344">
        <v>200</v>
      </c>
      <c r="G84" s="243">
        <f>G85</f>
        <v>63</v>
      </c>
    </row>
    <row r="85" spans="1:7" ht="39" customHeight="1" x14ac:dyDescent="0.2">
      <c r="A85" s="346" t="s">
        <v>446</v>
      </c>
      <c r="B85" s="344">
        <v>727</v>
      </c>
      <c r="C85" s="362" t="s">
        <v>162</v>
      </c>
      <c r="D85" s="344">
        <v>10</v>
      </c>
      <c r="E85" s="344" t="s">
        <v>292</v>
      </c>
      <c r="F85" s="344">
        <v>240</v>
      </c>
      <c r="G85" s="243">
        <f>G86</f>
        <v>63</v>
      </c>
    </row>
    <row r="86" spans="1:7" ht="22.5" customHeight="1" x14ac:dyDescent="0.2">
      <c r="A86" s="343" t="s">
        <v>327</v>
      </c>
      <c r="B86" s="344" t="s">
        <v>198</v>
      </c>
      <c r="C86" s="344" t="s">
        <v>162</v>
      </c>
      <c r="D86" s="344" t="s">
        <v>295</v>
      </c>
      <c r="E86" s="344" t="s">
        <v>292</v>
      </c>
      <c r="F86" s="344" t="s">
        <v>191</v>
      </c>
      <c r="G86" s="243">
        <v>63</v>
      </c>
    </row>
    <row r="87" spans="1:7" ht="29.25" customHeight="1" x14ac:dyDescent="0.2">
      <c r="A87" s="359" t="s">
        <v>368</v>
      </c>
      <c r="B87" s="360">
        <v>727</v>
      </c>
      <c r="C87" s="361" t="s">
        <v>162</v>
      </c>
      <c r="D87" s="360">
        <v>10</v>
      </c>
      <c r="E87" s="360" t="s">
        <v>235</v>
      </c>
      <c r="F87" s="361" t="s">
        <v>156</v>
      </c>
      <c r="G87" s="308">
        <f>G88+G92+G95</f>
        <v>723.52</v>
      </c>
    </row>
    <row r="88" spans="1:7" s="442" customFormat="1" ht="66" customHeight="1" x14ac:dyDescent="0.2">
      <c r="A88" s="445" t="s">
        <v>441</v>
      </c>
      <c r="B88" s="446">
        <v>727</v>
      </c>
      <c r="C88" s="447" t="s">
        <v>162</v>
      </c>
      <c r="D88" s="446">
        <v>10</v>
      </c>
      <c r="E88" s="446" t="s">
        <v>235</v>
      </c>
      <c r="F88" s="447" t="s">
        <v>442</v>
      </c>
      <c r="G88" s="439">
        <f>G89</f>
        <v>620.77</v>
      </c>
    </row>
    <row r="89" spans="1:7" ht="29.25" customHeight="1" x14ac:dyDescent="0.2">
      <c r="A89" s="358" t="s">
        <v>443</v>
      </c>
      <c r="B89" s="344">
        <v>727</v>
      </c>
      <c r="C89" s="362" t="s">
        <v>162</v>
      </c>
      <c r="D89" s="344">
        <v>10</v>
      </c>
      <c r="E89" s="344" t="s">
        <v>235</v>
      </c>
      <c r="F89" s="362" t="s">
        <v>444</v>
      </c>
      <c r="G89" s="243">
        <f>G90+G91</f>
        <v>620.77</v>
      </c>
    </row>
    <row r="90" spans="1:7" ht="29.25" customHeight="1" x14ac:dyDescent="0.2">
      <c r="A90" s="358" t="s">
        <v>260</v>
      </c>
      <c r="B90" s="344">
        <v>727</v>
      </c>
      <c r="C90" s="362" t="s">
        <v>162</v>
      </c>
      <c r="D90" s="344">
        <v>10</v>
      </c>
      <c r="E90" s="344" t="s">
        <v>235</v>
      </c>
      <c r="F90" s="362" t="s">
        <v>187</v>
      </c>
      <c r="G90" s="243">
        <v>476.78</v>
      </c>
    </row>
    <row r="91" spans="1:7" ht="42.75" customHeight="1" x14ac:dyDescent="0.2">
      <c r="A91" s="358" t="s">
        <v>273</v>
      </c>
      <c r="B91" s="344">
        <v>727</v>
      </c>
      <c r="C91" s="362" t="s">
        <v>162</v>
      </c>
      <c r="D91" s="344">
        <v>10</v>
      </c>
      <c r="E91" s="344" t="s">
        <v>235</v>
      </c>
      <c r="F91" s="362" t="s">
        <v>258</v>
      </c>
      <c r="G91" s="243">
        <v>143.99</v>
      </c>
    </row>
    <row r="92" spans="1:7" s="442" customFormat="1" ht="29.25" customHeight="1" x14ac:dyDescent="0.2">
      <c r="A92" s="445" t="s">
        <v>445</v>
      </c>
      <c r="B92" s="446">
        <v>727</v>
      </c>
      <c r="C92" s="447" t="s">
        <v>162</v>
      </c>
      <c r="D92" s="446">
        <v>10</v>
      </c>
      <c r="E92" s="446" t="s">
        <v>235</v>
      </c>
      <c r="F92" s="447" t="s">
        <v>159</v>
      </c>
      <c r="G92" s="439">
        <f>G93</f>
        <v>99</v>
      </c>
    </row>
    <row r="93" spans="1:7" ht="29.25" customHeight="1" x14ac:dyDescent="0.2">
      <c r="A93" s="358" t="s">
        <v>446</v>
      </c>
      <c r="B93" s="344">
        <v>727</v>
      </c>
      <c r="C93" s="362" t="s">
        <v>162</v>
      </c>
      <c r="D93" s="344">
        <v>10</v>
      </c>
      <c r="E93" s="344" t="s">
        <v>235</v>
      </c>
      <c r="F93" s="362" t="s">
        <v>447</v>
      </c>
      <c r="G93" s="243">
        <f>G94</f>
        <v>99</v>
      </c>
    </row>
    <row r="94" spans="1:7" ht="18" customHeight="1" x14ac:dyDescent="0.2">
      <c r="A94" s="358" t="s">
        <v>327</v>
      </c>
      <c r="B94" s="344">
        <v>727</v>
      </c>
      <c r="C94" s="362" t="s">
        <v>162</v>
      </c>
      <c r="D94" s="344">
        <v>10</v>
      </c>
      <c r="E94" s="344" t="s">
        <v>235</v>
      </c>
      <c r="F94" s="344">
        <v>244</v>
      </c>
      <c r="G94" s="243">
        <v>99</v>
      </c>
    </row>
    <row r="95" spans="1:7" s="442" customFormat="1" ht="18" customHeight="1" x14ac:dyDescent="0.2">
      <c r="A95" s="445" t="s">
        <v>373</v>
      </c>
      <c r="B95" s="446">
        <v>727</v>
      </c>
      <c r="C95" s="447" t="s">
        <v>162</v>
      </c>
      <c r="D95" s="446">
        <v>10</v>
      </c>
      <c r="E95" s="446" t="s">
        <v>235</v>
      </c>
      <c r="F95" s="446">
        <v>800</v>
      </c>
      <c r="G95" s="439">
        <f>G96</f>
        <v>3.75</v>
      </c>
    </row>
    <row r="96" spans="1:7" ht="18" customHeight="1" x14ac:dyDescent="0.2">
      <c r="A96" s="358" t="s">
        <v>450</v>
      </c>
      <c r="B96" s="344">
        <v>727</v>
      </c>
      <c r="C96" s="362" t="s">
        <v>162</v>
      </c>
      <c r="D96" s="344">
        <v>10</v>
      </c>
      <c r="E96" s="344" t="s">
        <v>235</v>
      </c>
      <c r="F96" s="344">
        <v>850</v>
      </c>
      <c r="G96" s="243">
        <f>G97</f>
        <v>3.75</v>
      </c>
    </row>
    <row r="97" spans="1:8" ht="18" customHeight="1" x14ac:dyDescent="0.2">
      <c r="A97" s="358" t="s">
        <v>449</v>
      </c>
      <c r="B97" s="344">
        <v>727</v>
      </c>
      <c r="C97" s="362" t="s">
        <v>162</v>
      </c>
      <c r="D97" s="344">
        <v>10</v>
      </c>
      <c r="E97" s="344" t="s">
        <v>235</v>
      </c>
      <c r="F97" s="344">
        <v>852</v>
      </c>
      <c r="G97" s="243">
        <v>3.75</v>
      </c>
    </row>
    <row r="98" spans="1:8" ht="15.75" x14ac:dyDescent="0.2">
      <c r="A98" s="198" t="s">
        <v>54</v>
      </c>
      <c r="B98" s="202" t="s">
        <v>198</v>
      </c>
      <c r="C98" s="199" t="s">
        <v>143</v>
      </c>
      <c r="D98" s="199" t="s">
        <v>155</v>
      </c>
      <c r="E98" s="180" t="s">
        <v>231</v>
      </c>
      <c r="F98" s="199" t="s">
        <v>156</v>
      </c>
      <c r="G98" s="248">
        <f>G99+G105</f>
        <v>1988.7</v>
      </c>
    </row>
    <row r="99" spans="1:8" ht="17.25" customHeight="1" x14ac:dyDescent="0.2">
      <c r="A99" s="183" t="s">
        <v>375</v>
      </c>
      <c r="B99" s="190" t="s">
        <v>198</v>
      </c>
      <c r="C99" s="176" t="s">
        <v>143</v>
      </c>
      <c r="D99" s="176" t="s">
        <v>90</v>
      </c>
      <c r="E99" s="176" t="s">
        <v>240</v>
      </c>
      <c r="F99" s="182" t="s">
        <v>156</v>
      </c>
      <c r="G99" s="235">
        <f t="shared" ref="G99" si="1">G100</f>
        <v>1940.7</v>
      </c>
    </row>
    <row r="100" spans="1:8" ht="42.75" x14ac:dyDescent="0.2">
      <c r="A100" s="181" t="s">
        <v>285</v>
      </c>
      <c r="B100" s="190" t="s">
        <v>198</v>
      </c>
      <c r="C100" s="182" t="s">
        <v>143</v>
      </c>
      <c r="D100" s="182" t="s">
        <v>90</v>
      </c>
      <c r="E100" s="176" t="s">
        <v>241</v>
      </c>
      <c r="F100" s="182" t="s">
        <v>156</v>
      </c>
      <c r="G100" s="251">
        <f>G101</f>
        <v>1940.7</v>
      </c>
    </row>
    <row r="101" spans="1:8" x14ac:dyDescent="0.2">
      <c r="A101" s="170" t="s">
        <v>376</v>
      </c>
      <c r="B101" s="189" t="s">
        <v>198</v>
      </c>
      <c r="C101" s="179" t="s">
        <v>143</v>
      </c>
      <c r="D101" s="179" t="s">
        <v>90</v>
      </c>
      <c r="E101" s="171" t="s">
        <v>242</v>
      </c>
      <c r="F101" s="179" t="s">
        <v>156</v>
      </c>
      <c r="G101" s="430">
        <f>G104</f>
        <v>1940.7</v>
      </c>
    </row>
    <row r="102" spans="1:8" s="442" customFormat="1" ht="25.5" x14ac:dyDescent="0.2">
      <c r="A102" s="436" t="s">
        <v>445</v>
      </c>
      <c r="B102" s="437" t="s">
        <v>198</v>
      </c>
      <c r="C102" s="448" t="s">
        <v>143</v>
      </c>
      <c r="D102" s="448" t="s">
        <v>90</v>
      </c>
      <c r="E102" s="438" t="s">
        <v>242</v>
      </c>
      <c r="F102" s="448" t="s">
        <v>159</v>
      </c>
      <c r="G102" s="465">
        <f>G103</f>
        <v>1940.7</v>
      </c>
    </row>
    <row r="103" spans="1:8" ht="34.5" customHeight="1" x14ac:dyDescent="0.2">
      <c r="A103" s="170" t="s">
        <v>446</v>
      </c>
      <c r="B103" s="189" t="s">
        <v>198</v>
      </c>
      <c r="C103" s="179" t="s">
        <v>143</v>
      </c>
      <c r="D103" s="179" t="s">
        <v>90</v>
      </c>
      <c r="E103" s="171" t="s">
        <v>242</v>
      </c>
      <c r="F103" s="179" t="s">
        <v>447</v>
      </c>
      <c r="G103" s="430">
        <f>G104</f>
        <v>1940.7</v>
      </c>
    </row>
    <row r="104" spans="1:8" ht="20.25" customHeight="1" x14ac:dyDescent="0.2">
      <c r="A104" s="170" t="s">
        <v>327</v>
      </c>
      <c r="B104" s="189" t="s">
        <v>198</v>
      </c>
      <c r="C104" s="171" t="s">
        <v>143</v>
      </c>
      <c r="D104" s="171" t="s">
        <v>90</v>
      </c>
      <c r="E104" s="171" t="s">
        <v>242</v>
      </c>
      <c r="F104" s="171" t="s">
        <v>191</v>
      </c>
      <c r="G104" s="243">
        <v>1940.7</v>
      </c>
      <c r="H104" s="320"/>
    </row>
    <row r="105" spans="1:8" ht="30.75" customHeight="1" x14ac:dyDescent="0.2">
      <c r="A105" s="183" t="s">
        <v>52</v>
      </c>
      <c r="B105" s="190" t="s">
        <v>198</v>
      </c>
      <c r="C105" s="176" t="s">
        <v>143</v>
      </c>
      <c r="D105" s="176" t="s">
        <v>160</v>
      </c>
      <c r="E105" s="176" t="s">
        <v>231</v>
      </c>
      <c r="F105" s="182" t="s">
        <v>156</v>
      </c>
      <c r="G105" s="235">
        <f>G106</f>
        <v>48</v>
      </c>
    </row>
    <row r="106" spans="1:8" ht="31.5" customHeight="1" x14ac:dyDescent="0.2">
      <c r="A106" s="175" t="s">
        <v>451</v>
      </c>
      <c r="B106" s="190" t="s">
        <v>198</v>
      </c>
      <c r="C106" s="176" t="s">
        <v>143</v>
      </c>
      <c r="D106" s="176" t="s">
        <v>160</v>
      </c>
      <c r="E106" s="176" t="s">
        <v>452</v>
      </c>
      <c r="F106" s="176" t="s">
        <v>156</v>
      </c>
      <c r="G106" s="245">
        <f>G107</f>
        <v>48</v>
      </c>
    </row>
    <row r="107" spans="1:8" s="442" customFormat="1" ht="38.25" customHeight="1" x14ac:dyDescent="0.2">
      <c r="A107" s="476" t="s">
        <v>445</v>
      </c>
      <c r="B107" s="477" t="s">
        <v>198</v>
      </c>
      <c r="C107" s="466" t="s">
        <v>143</v>
      </c>
      <c r="D107" s="466" t="s">
        <v>160</v>
      </c>
      <c r="E107" s="466" t="s">
        <v>452</v>
      </c>
      <c r="F107" s="466" t="s">
        <v>159</v>
      </c>
      <c r="G107" s="478">
        <f>G108</f>
        <v>48</v>
      </c>
    </row>
    <row r="108" spans="1:8" ht="48.75" customHeight="1" x14ac:dyDescent="0.2">
      <c r="A108" s="452" t="s">
        <v>446</v>
      </c>
      <c r="B108" s="453" t="s">
        <v>198</v>
      </c>
      <c r="C108" s="186" t="s">
        <v>143</v>
      </c>
      <c r="D108" s="186" t="s">
        <v>160</v>
      </c>
      <c r="E108" s="186" t="s">
        <v>452</v>
      </c>
      <c r="F108" s="186" t="s">
        <v>447</v>
      </c>
      <c r="G108" s="474">
        <f>G109</f>
        <v>48</v>
      </c>
    </row>
    <row r="109" spans="1:8" ht="22.5" customHeight="1" x14ac:dyDescent="0.2">
      <c r="A109" s="452" t="s">
        <v>327</v>
      </c>
      <c r="B109" s="453" t="s">
        <v>198</v>
      </c>
      <c r="C109" s="186" t="s">
        <v>143</v>
      </c>
      <c r="D109" s="186" t="s">
        <v>160</v>
      </c>
      <c r="E109" s="186" t="s">
        <v>452</v>
      </c>
      <c r="F109" s="186" t="s">
        <v>191</v>
      </c>
      <c r="G109" s="474">
        <v>48</v>
      </c>
    </row>
    <row r="110" spans="1:8" ht="0.75" hidden="1" customHeight="1" x14ac:dyDescent="0.2">
      <c r="A110" s="172" t="s">
        <v>15</v>
      </c>
      <c r="B110" s="187" t="s">
        <v>198</v>
      </c>
      <c r="C110" s="173" t="s">
        <v>143</v>
      </c>
      <c r="D110" s="173" t="s">
        <v>160</v>
      </c>
      <c r="E110" s="173" t="s">
        <v>234</v>
      </c>
      <c r="F110" s="173" t="s">
        <v>156</v>
      </c>
      <c r="G110" s="242" t="e">
        <f>G111</f>
        <v>#REF!</v>
      </c>
    </row>
    <row r="111" spans="1:8" ht="39" hidden="1" customHeight="1" x14ac:dyDescent="0.2">
      <c r="A111" s="172" t="s">
        <v>53</v>
      </c>
      <c r="B111" s="187" t="s">
        <v>198</v>
      </c>
      <c r="C111" s="173" t="s">
        <v>143</v>
      </c>
      <c r="D111" s="173" t="s">
        <v>160</v>
      </c>
      <c r="E111" s="173" t="s">
        <v>243</v>
      </c>
      <c r="F111" s="177" t="s">
        <v>156</v>
      </c>
      <c r="G111" s="242" t="e">
        <f>G112</f>
        <v>#REF!</v>
      </c>
    </row>
    <row r="112" spans="1:8" ht="32.25" hidden="1" customHeight="1" x14ac:dyDescent="0.2">
      <c r="A112" s="170" t="s">
        <v>190</v>
      </c>
      <c r="B112" s="187" t="s">
        <v>198</v>
      </c>
      <c r="C112" s="171" t="s">
        <v>143</v>
      </c>
      <c r="D112" s="171" t="s">
        <v>160</v>
      </c>
      <c r="E112" s="171" t="s">
        <v>243</v>
      </c>
      <c r="F112" s="179" t="s">
        <v>191</v>
      </c>
      <c r="G112" s="243" t="e">
        <f>#REF!</f>
        <v>#REF!</v>
      </c>
    </row>
    <row r="113" spans="1:8" ht="30.75" customHeight="1" x14ac:dyDescent="0.2">
      <c r="A113" s="200" t="s">
        <v>144</v>
      </c>
      <c r="B113" s="202" t="s">
        <v>198</v>
      </c>
      <c r="C113" s="199" t="s">
        <v>145</v>
      </c>
      <c r="D113" s="199" t="s">
        <v>155</v>
      </c>
      <c r="E113" s="180" t="s">
        <v>231</v>
      </c>
      <c r="F113" s="199" t="s">
        <v>156</v>
      </c>
      <c r="G113" s="250">
        <f>G120+G114</f>
        <v>1863.86</v>
      </c>
    </row>
    <row r="114" spans="1:8" ht="24.75" customHeight="1" x14ac:dyDescent="0.2">
      <c r="A114" s="181" t="s">
        <v>163</v>
      </c>
      <c r="B114" s="190" t="s">
        <v>198</v>
      </c>
      <c r="C114" s="182" t="s">
        <v>145</v>
      </c>
      <c r="D114" s="182" t="s">
        <v>142</v>
      </c>
      <c r="E114" s="176" t="s">
        <v>231</v>
      </c>
      <c r="F114" s="182" t="s">
        <v>156</v>
      </c>
      <c r="G114" s="251">
        <f>G115</f>
        <v>53.76</v>
      </c>
    </row>
    <row r="115" spans="1:8" ht="33" customHeight="1" x14ac:dyDescent="0.2">
      <c r="A115" s="219" t="s">
        <v>49</v>
      </c>
      <c r="B115" s="453" t="s">
        <v>198</v>
      </c>
      <c r="C115" s="220" t="s">
        <v>145</v>
      </c>
      <c r="D115" s="220" t="s">
        <v>142</v>
      </c>
      <c r="E115" s="186" t="s">
        <v>232</v>
      </c>
      <c r="F115" s="220" t="s">
        <v>156</v>
      </c>
      <c r="G115" s="482">
        <f>G119</f>
        <v>53.76</v>
      </c>
    </row>
    <row r="116" spans="1:8" ht="43.5" customHeight="1" x14ac:dyDescent="0.2">
      <c r="A116" s="219" t="s">
        <v>13</v>
      </c>
      <c r="B116" s="453" t="s">
        <v>198</v>
      </c>
      <c r="C116" s="220" t="s">
        <v>145</v>
      </c>
      <c r="D116" s="220" t="s">
        <v>142</v>
      </c>
      <c r="E116" s="186" t="s">
        <v>233</v>
      </c>
      <c r="F116" s="220" t="s">
        <v>156</v>
      </c>
      <c r="G116" s="482">
        <f>G117</f>
        <v>53.76</v>
      </c>
    </row>
    <row r="117" spans="1:8" s="442" customFormat="1" ht="44.25" customHeight="1" x14ac:dyDescent="0.2">
      <c r="A117" s="479" t="s">
        <v>445</v>
      </c>
      <c r="B117" s="477" t="s">
        <v>198</v>
      </c>
      <c r="C117" s="480" t="s">
        <v>145</v>
      </c>
      <c r="D117" s="480" t="s">
        <v>142</v>
      </c>
      <c r="E117" s="466" t="s">
        <v>243</v>
      </c>
      <c r="F117" s="480" t="s">
        <v>159</v>
      </c>
      <c r="G117" s="481">
        <f>G118</f>
        <v>53.76</v>
      </c>
    </row>
    <row r="118" spans="1:8" ht="45.75" customHeight="1" x14ac:dyDescent="0.2">
      <c r="A118" s="219" t="s">
        <v>446</v>
      </c>
      <c r="B118" s="453" t="s">
        <v>198</v>
      </c>
      <c r="C118" s="220" t="s">
        <v>145</v>
      </c>
      <c r="D118" s="220" t="s">
        <v>142</v>
      </c>
      <c r="E118" s="186" t="s">
        <v>243</v>
      </c>
      <c r="F118" s="220" t="s">
        <v>447</v>
      </c>
      <c r="G118" s="482">
        <f>G119</f>
        <v>53.76</v>
      </c>
    </row>
    <row r="119" spans="1:8" ht="20.25" customHeight="1" x14ac:dyDescent="0.2">
      <c r="A119" s="170" t="s">
        <v>327</v>
      </c>
      <c r="B119" s="189" t="s">
        <v>198</v>
      </c>
      <c r="C119" s="171" t="s">
        <v>145</v>
      </c>
      <c r="D119" s="171" t="s">
        <v>142</v>
      </c>
      <c r="E119" s="171" t="s">
        <v>243</v>
      </c>
      <c r="F119" s="171" t="s">
        <v>191</v>
      </c>
      <c r="G119" s="240">
        <v>53.76</v>
      </c>
    </row>
    <row r="120" spans="1:8" ht="21" customHeight="1" x14ac:dyDescent="0.2">
      <c r="A120" s="184" t="s">
        <v>182</v>
      </c>
      <c r="B120" s="190" t="s">
        <v>198</v>
      </c>
      <c r="C120" s="176" t="s">
        <v>145</v>
      </c>
      <c r="D120" s="176" t="s">
        <v>162</v>
      </c>
      <c r="E120" s="176" t="s">
        <v>231</v>
      </c>
      <c r="F120" s="182" t="s">
        <v>156</v>
      </c>
      <c r="G120" s="215">
        <f>G130+G121</f>
        <v>1810.1</v>
      </c>
    </row>
    <row r="121" spans="1:8" ht="25.5" x14ac:dyDescent="0.2">
      <c r="A121" s="172" t="s">
        <v>49</v>
      </c>
      <c r="B121" s="187" t="s">
        <v>198</v>
      </c>
      <c r="C121" s="173" t="s">
        <v>145</v>
      </c>
      <c r="D121" s="173" t="s">
        <v>162</v>
      </c>
      <c r="E121" s="173" t="s">
        <v>321</v>
      </c>
      <c r="F121" s="177" t="s">
        <v>156</v>
      </c>
      <c r="G121" s="308">
        <f>G122+G126</f>
        <v>935.52</v>
      </c>
    </row>
    <row r="122" spans="1:8" s="156" customFormat="1" ht="28.5" customHeight="1" x14ac:dyDescent="0.2">
      <c r="A122" s="172" t="s">
        <v>453</v>
      </c>
      <c r="B122" s="187" t="s">
        <v>198</v>
      </c>
      <c r="C122" s="173" t="s">
        <v>145</v>
      </c>
      <c r="D122" s="173" t="s">
        <v>162</v>
      </c>
      <c r="E122" s="173" t="s">
        <v>323</v>
      </c>
      <c r="F122" s="177" t="s">
        <v>156</v>
      </c>
      <c r="G122" s="308">
        <f>G123</f>
        <v>729.83</v>
      </c>
    </row>
    <row r="123" spans="1:8" s="442" customFormat="1" ht="29.25" customHeight="1" x14ac:dyDescent="0.2">
      <c r="A123" s="436" t="s">
        <v>445</v>
      </c>
      <c r="B123" s="437" t="s">
        <v>198</v>
      </c>
      <c r="C123" s="438" t="s">
        <v>145</v>
      </c>
      <c r="D123" s="438" t="s">
        <v>162</v>
      </c>
      <c r="E123" s="438" t="s">
        <v>385</v>
      </c>
      <c r="F123" s="448" t="s">
        <v>159</v>
      </c>
      <c r="G123" s="439">
        <f>G124</f>
        <v>729.83</v>
      </c>
    </row>
    <row r="124" spans="1:8" ht="27" customHeight="1" x14ac:dyDescent="0.2">
      <c r="A124" s="170" t="s">
        <v>446</v>
      </c>
      <c r="B124" s="189" t="s">
        <v>198</v>
      </c>
      <c r="C124" s="171" t="s">
        <v>145</v>
      </c>
      <c r="D124" s="171" t="s">
        <v>162</v>
      </c>
      <c r="E124" s="171" t="s">
        <v>385</v>
      </c>
      <c r="F124" s="179" t="s">
        <v>447</v>
      </c>
      <c r="G124" s="243">
        <f>G125</f>
        <v>729.83</v>
      </c>
    </row>
    <row r="125" spans="1:8" ht="25.5" x14ac:dyDescent="0.2">
      <c r="A125" s="170" t="s">
        <v>190</v>
      </c>
      <c r="B125" s="189" t="s">
        <v>198</v>
      </c>
      <c r="C125" s="171" t="s">
        <v>145</v>
      </c>
      <c r="D125" s="171" t="s">
        <v>162</v>
      </c>
      <c r="E125" s="171" t="s">
        <v>323</v>
      </c>
      <c r="F125" s="179" t="s">
        <v>191</v>
      </c>
      <c r="G125" s="243">
        <v>729.83</v>
      </c>
      <c r="H125" s="320"/>
    </row>
    <row r="126" spans="1:8" s="156" customFormat="1" ht="42.75" customHeight="1" x14ac:dyDescent="0.2">
      <c r="A126" s="172" t="s">
        <v>386</v>
      </c>
      <c r="B126" s="187" t="s">
        <v>198</v>
      </c>
      <c r="C126" s="173" t="s">
        <v>145</v>
      </c>
      <c r="D126" s="173" t="s">
        <v>162</v>
      </c>
      <c r="E126" s="173" t="s">
        <v>385</v>
      </c>
      <c r="F126" s="177" t="s">
        <v>156</v>
      </c>
      <c r="G126" s="308">
        <f>G129</f>
        <v>205.69</v>
      </c>
      <c r="H126" s="449"/>
    </row>
    <row r="127" spans="1:8" s="442" customFormat="1" ht="29.25" customHeight="1" x14ac:dyDescent="0.2">
      <c r="A127" s="436" t="s">
        <v>445</v>
      </c>
      <c r="B127" s="437" t="s">
        <v>198</v>
      </c>
      <c r="C127" s="438" t="s">
        <v>145</v>
      </c>
      <c r="D127" s="438" t="s">
        <v>162</v>
      </c>
      <c r="E127" s="438" t="s">
        <v>385</v>
      </c>
      <c r="F127" s="448" t="s">
        <v>159</v>
      </c>
      <c r="G127" s="439">
        <f>G128</f>
        <v>205.69</v>
      </c>
    </row>
    <row r="128" spans="1:8" ht="27" customHeight="1" x14ac:dyDescent="0.2">
      <c r="A128" s="170" t="s">
        <v>446</v>
      </c>
      <c r="B128" s="189" t="s">
        <v>198</v>
      </c>
      <c r="C128" s="171" t="s">
        <v>145</v>
      </c>
      <c r="D128" s="171" t="s">
        <v>162</v>
      </c>
      <c r="E128" s="171" t="s">
        <v>385</v>
      </c>
      <c r="F128" s="179" t="s">
        <v>447</v>
      </c>
      <c r="G128" s="243">
        <f>G129</f>
        <v>205.69</v>
      </c>
    </row>
    <row r="129" spans="1:8" ht="20.25" customHeight="1" x14ac:dyDescent="0.2">
      <c r="A129" s="170" t="s">
        <v>327</v>
      </c>
      <c r="B129" s="189" t="s">
        <v>198</v>
      </c>
      <c r="C129" s="171" t="s">
        <v>145</v>
      </c>
      <c r="D129" s="171" t="s">
        <v>162</v>
      </c>
      <c r="E129" s="171" t="s">
        <v>385</v>
      </c>
      <c r="F129" s="179" t="s">
        <v>191</v>
      </c>
      <c r="G129" s="243">
        <v>205.69</v>
      </c>
      <c r="H129" s="320"/>
    </row>
    <row r="130" spans="1:8" ht="30" x14ac:dyDescent="0.2">
      <c r="A130" s="452" t="s">
        <v>49</v>
      </c>
      <c r="B130" s="453" t="s">
        <v>198</v>
      </c>
      <c r="C130" s="186" t="s">
        <v>145</v>
      </c>
      <c r="D130" s="186" t="s">
        <v>162</v>
      </c>
      <c r="E130" s="186" t="s">
        <v>232</v>
      </c>
      <c r="F130" s="186" t="s">
        <v>156</v>
      </c>
      <c r="G130" s="474">
        <f>G131</f>
        <v>874.58</v>
      </c>
    </row>
    <row r="131" spans="1:8" ht="45" x14ac:dyDescent="0.2">
      <c r="A131" s="452" t="s">
        <v>13</v>
      </c>
      <c r="B131" s="453" t="s">
        <v>198</v>
      </c>
      <c r="C131" s="186" t="s">
        <v>145</v>
      </c>
      <c r="D131" s="186" t="s">
        <v>162</v>
      </c>
      <c r="E131" s="186" t="s">
        <v>233</v>
      </c>
      <c r="F131" s="186" t="s">
        <v>156</v>
      </c>
      <c r="G131" s="474">
        <f>G132</f>
        <v>874.58</v>
      </c>
    </row>
    <row r="132" spans="1:8" ht="25.5" x14ac:dyDescent="0.2">
      <c r="A132" s="170" t="s">
        <v>15</v>
      </c>
      <c r="B132" s="189" t="s">
        <v>198</v>
      </c>
      <c r="C132" s="171" t="s">
        <v>145</v>
      </c>
      <c r="D132" s="186" t="s">
        <v>162</v>
      </c>
      <c r="E132" s="171" t="s">
        <v>234</v>
      </c>
      <c r="F132" s="171" t="s">
        <v>156</v>
      </c>
      <c r="G132" s="430">
        <f>G133+G138</f>
        <v>874.58</v>
      </c>
    </row>
    <row r="133" spans="1:8" ht="14.25" x14ac:dyDescent="0.2">
      <c r="A133" s="172" t="s">
        <v>183</v>
      </c>
      <c r="B133" s="187" t="s">
        <v>198</v>
      </c>
      <c r="C133" s="173" t="s">
        <v>145</v>
      </c>
      <c r="D133" s="176" t="s">
        <v>162</v>
      </c>
      <c r="E133" s="173" t="s">
        <v>249</v>
      </c>
      <c r="F133" s="173" t="s">
        <v>156</v>
      </c>
      <c r="G133" s="242">
        <f>G134</f>
        <v>849.58</v>
      </c>
    </row>
    <row r="134" spans="1:8" s="442" customFormat="1" ht="25.5" x14ac:dyDescent="0.2">
      <c r="A134" s="436" t="s">
        <v>445</v>
      </c>
      <c r="B134" s="437" t="s">
        <v>198</v>
      </c>
      <c r="C134" s="438" t="s">
        <v>145</v>
      </c>
      <c r="D134" s="466" t="s">
        <v>162</v>
      </c>
      <c r="E134" s="438" t="s">
        <v>249</v>
      </c>
      <c r="F134" s="438" t="s">
        <v>159</v>
      </c>
      <c r="G134" s="465">
        <f>G135</f>
        <v>849.58</v>
      </c>
    </row>
    <row r="135" spans="1:8" ht="25.5" x14ac:dyDescent="0.2">
      <c r="A135" s="170" t="s">
        <v>446</v>
      </c>
      <c r="B135" s="189" t="s">
        <v>198</v>
      </c>
      <c r="C135" s="171" t="s">
        <v>145</v>
      </c>
      <c r="D135" s="186" t="s">
        <v>162</v>
      </c>
      <c r="E135" s="171" t="s">
        <v>249</v>
      </c>
      <c r="F135" s="171" t="s">
        <v>447</v>
      </c>
      <c r="G135" s="430">
        <f>G136+G137</f>
        <v>849.58</v>
      </c>
    </row>
    <row r="136" spans="1:8" ht="15" x14ac:dyDescent="0.2">
      <c r="A136" s="170" t="s">
        <v>327</v>
      </c>
      <c r="B136" s="189" t="s">
        <v>198</v>
      </c>
      <c r="C136" s="171" t="s">
        <v>145</v>
      </c>
      <c r="D136" s="186" t="s">
        <v>162</v>
      </c>
      <c r="E136" s="171" t="s">
        <v>249</v>
      </c>
      <c r="F136" s="171" t="s">
        <v>191</v>
      </c>
      <c r="G136" s="252">
        <v>429.58</v>
      </c>
      <c r="H136" s="320"/>
    </row>
    <row r="137" spans="1:8" ht="20.25" customHeight="1" x14ac:dyDescent="0.2">
      <c r="A137" s="170" t="s">
        <v>369</v>
      </c>
      <c r="B137" s="189" t="s">
        <v>198</v>
      </c>
      <c r="C137" s="171" t="s">
        <v>145</v>
      </c>
      <c r="D137" s="186" t="s">
        <v>162</v>
      </c>
      <c r="E137" s="171" t="s">
        <v>249</v>
      </c>
      <c r="F137" s="171" t="s">
        <v>370</v>
      </c>
      <c r="G137" s="243">
        <v>420</v>
      </c>
    </row>
    <row r="138" spans="1:8" ht="30.75" customHeight="1" x14ac:dyDescent="0.2">
      <c r="A138" s="172" t="s">
        <v>377</v>
      </c>
      <c r="B138" s="187" t="s">
        <v>198</v>
      </c>
      <c r="C138" s="173" t="s">
        <v>145</v>
      </c>
      <c r="D138" s="176" t="s">
        <v>162</v>
      </c>
      <c r="E138" s="173" t="s">
        <v>250</v>
      </c>
      <c r="F138" s="173" t="s">
        <v>156</v>
      </c>
      <c r="G138" s="242">
        <f>G141</f>
        <v>25</v>
      </c>
    </row>
    <row r="139" spans="1:8" s="442" customFormat="1" ht="25.5" x14ac:dyDescent="0.2">
      <c r="A139" s="436" t="s">
        <v>445</v>
      </c>
      <c r="B139" s="437" t="s">
        <v>198</v>
      </c>
      <c r="C139" s="438" t="s">
        <v>145</v>
      </c>
      <c r="D139" s="466" t="s">
        <v>162</v>
      </c>
      <c r="E139" s="438" t="s">
        <v>250</v>
      </c>
      <c r="F139" s="438" t="s">
        <v>159</v>
      </c>
      <c r="G139" s="465">
        <f>G140</f>
        <v>25</v>
      </c>
    </row>
    <row r="140" spans="1:8" ht="25.5" x14ac:dyDescent="0.2">
      <c r="A140" s="170" t="s">
        <v>446</v>
      </c>
      <c r="B140" s="189" t="s">
        <v>198</v>
      </c>
      <c r="C140" s="171" t="s">
        <v>145</v>
      </c>
      <c r="D140" s="186" t="s">
        <v>162</v>
      </c>
      <c r="E140" s="171" t="s">
        <v>250</v>
      </c>
      <c r="F140" s="171" t="s">
        <v>447</v>
      </c>
      <c r="G140" s="430">
        <f>G141</f>
        <v>25</v>
      </c>
    </row>
    <row r="141" spans="1:8" x14ac:dyDescent="0.2">
      <c r="A141" s="170" t="s">
        <v>327</v>
      </c>
      <c r="B141" s="189" t="s">
        <v>198</v>
      </c>
      <c r="C141" s="171" t="s">
        <v>145</v>
      </c>
      <c r="D141" s="171" t="s">
        <v>162</v>
      </c>
      <c r="E141" s="171" t="s">
        <v>250</v>
      </c>
      <c r="F141" s="171" t="s">
        <v>191</v>
      </c>
      <c r="G141" s="243">
        <v>25</v>
      </c>
    </row>
    <row r="142" spans="1:8" ht="15.75" x14ac:dyDescent="0.2">
      <c r="A142" s="165" t="s">
        <v>328</v>
      </c>
      <c r="B142" s="180" t="s">
        <v>198</v>
      </c>
      <c r="C142" s="180" t="s">
        <v>279</v>
      </c>
      <c r="D142" s="180" t="s">
        <v>155</v>
      </c>
      <c r="E142" s="180" t="s">
        <v>231</v>
      </c>
      <c r="F142" s="180" t="s">
        <v>156</v>
      </c>
      <c r="G142" s="351">
        <f>G143</f>
        <v>50</v>
      </c>
    </row>
    <row r="143" spans="1:8" ht="36" customHeight="1" x14ac:dyDescent="0.2">
      <c r="A143" s="181" t="s">
        <v>329</v>
      </c>
      <c r="B143" s="181" t="s">
        <v>198</v>
      </c>
      <c r="C143" s="181" t="s">
        <v>279</v>
      </c>
      <c r="D143" s="181" t="s">
        <v>145</v>
      </c>
      <c r="E143" s="176" t="s">
        <v>231</v>
      </c>
      <c r="F143" s="176" t="s">
        <v>156</v>
      </c>
      <c r="G143" s="352">
        <f>G144</f>
        <v>50</v>
      </c>
    </row>
    <row r="144" spans="1:8" ht="30" customHeight="1" x14ac:dyDescent="0.2">
      <c r="A144" s="219" t="s">
        <v>368</v>
      </c>
      <c r="B144" s="219">
        <v>727</v>
      </c>
      <c r="C144" s="484" t="s">
        <v>279</v>
      </c>
      <c r="D144" s="484" t="s">
        <v>145</v>
      </c>
      <c r="E144" s="186" t="s">
        <v>235</v>
      </c>
      <c r="F144" s="186" t="s">
        <v>156</v>
      </c>
      <c r="G144" s="485">
        <f>G147</f>
        <v>50</v>
      </c>
    </row>
    <row r="145" spans="1:9" s="442" customFormat="1" ht="25.5" x14ac:dyDescent="0.2">
      <c r="A145" s="436" t="s">
        <v>445</v>
      </c>
      <c r="B145" s="437" t="s">
        <v>198</v>
      </c>
      <c r="C145" s="438" t="s">
        <v>279</v>
      </c>
      <c r="D145" s="466" t="s">
        <v>145</v>
      </c>
      <c r="E145" s="438" t="s">
        <v>235</v>
      </c>
      <c r="F145" s="438" t="s">
        <v>159</v>
      </c>
      <c r="G145" s="465">
        <f>G146</f>
        <v>50</v>
      </c>
    </row>
    <row r="146" spans="1:9" ht="25.5" x14ac:dyDescent="0.2">
      <c r="A146" s="170" t="s">
        <v>446</v>
      </c>
      <c r="B146" s="189" t="s">
        <v>198</v>
      </c>
      <c r="C146" s="171" t="s">
        <v>279</v>
      </c>
      <c r="D146" s="186" t="s">
        <v>145</v>
      </c>
      <c r="E146" s="171" t="s">
        <v>235</v>
      </c>
      <c r="F146" s="171" t="s">
        <v>447</v>
      </c>
      <c r="G146" s="430">
        <f>G147</f>
        <v>50</v>
      </c>
    </row>
    <row r="147" spans="1:9" x14ac:dyDescent="0.2">
      <c r="A147" s="170" t="s">
        <v>327</v>
      </c>
      <c r="B147" s="353">
        <v>727</v>
      </c>
      <c r="C147" s="353" t="s">
        <v>279</v>
      </c>
      <c r="D147" s="353" t="s">
        <v>145</v>
      </c>
      <c r="E147" s="171" t="s">
        <v>235</v>
      </c>
      <c r="F147" s="353" t="s">
        <v>191</v>
      </c>
      <c r="G147" s="354">
        <v>50</v>
      </c>
    </row>
    <row r="148" spans="1:9" ht="15.75" x14ac:dyDescent="0.2">
      <c r="A148" s="165" t="s">
        <v>309</v>
      </c>
      <c r="B148" s="201" t="s">
        <v>198</v>
      </c>
      <c r="C148" s="180" t="s">
        <v>146</v>
      </c>
      <c r="D148" s="180" t="s">
        <v>155</v>
      </c>
      <c r="E148" s="180" t="s">
        <v>231</v>
      </c>
      <c r="F148" s="180" t="s">
        <v>156</v>
      </c>
      <c r="G148" s="244">
        <f>G149</f>
        <v>11655.76</v>
      </c>
    </row>
    <row r="149" spans="1:9" ht="13.5" customHeight="1" x14ac:dyDescent="0.2">
      <c r="A149" s="175" t="s">
        <v>165</v>
      </c>
      <c r="B149" s="190" t="s">
        <v>198</v>
      </c>
      <c r="C149" s="176" t="s">
        <v>146</v>
      </c>
      <c r="D149" s="176" t="s">
        <v>142</v>
      </c>
      <c r="E149" s="176" t="s">
        <v>231</v>
      </c>
      <c r="F149" s="176" t="s">
        <v>156</v>
      </c>
      <c r="G149" s="245">
        <f>G150+G154</f>
        <v>11655.76</v>
      </c>
    </row>
    <row r="150" spans="1:9" ht="0.75" customHeight="1" x14ac:dyDescent="0.2">
      <c r="A150" s="181" t="s">
        <v>147</v>
      </c>
      <c r="B150" s="190" t="s">
        <v>198</v>
      </c>
      <c r="C150" s="176" t="s">
        <v>146</v>
      </c>
      <c r="D150" s="176" t="s">
        <v>142</v>
      </c>
      <c r="E150" s="176" t="s">
        <v>239</v>
      </c>
      <c r="F150" s="176" t="s">
        <v>156</v>
      </c>
      <c r="G150" s="251">
        <f>G151</f>
        <v>0</v>
      </c>
    </row>
    <row r="151" spans="1:9" ht="33" hidden="1" customHeight="1" x14ac:dyDescent="0.2">
      <c r="A151" s="452" t="s">
        <v>310</v>
      </c>
      <c r="B151" s="453" t="s">
        <v>198</v>
      </c>
      <c r="C151" s="186" t="s">
        <v>146</v>
      </c>
      <c r="D151" s="186" t="s">
        <v>142</v>
      </c>
      <c r="E151" s="186" t="s">
        <v>251</v>
      </c>
      <c r="F151" s="186" t="s">
        <v>156</v>
      </c>
      <c r="G151" s="474">
        <f>G152</f>
        <v>0</v>
      </c>
    </row>
    <row r="152" spans="1:9" ht="25.5" hidden="1" x14ac:dyDescent="0.2">
      <c r="A152" s="172" t="s">
        <v>222</v>
      </c>
      <c r="B152" s="187" t="s">
        <v>198</v>
      </c>
      <c r="C152" s="173" t="s">
        <v>146</v>
      </c>
      <c r="D152" s="173" t="s">
        <v>142</v>
      </c>
      <c r="E152" s="173" t="s">
        <v>257</v>
      </c>
      <c r="F152" s="173" t="s">
        <v>156</v>
      </c>
      <c r="G152" s="242">
        <f>G153</f>
        <v>0</v>
      </c>
    </row>
    <row r="153" spans="1:9" ht="31.5" hidden="1" customHeight="1" x14ac:dyDescent="0.2">
      <c r="A153" s="170" t="s">
        <v>190</v>
      </c>
      <c r="B153" s="189" t="s">
        <v>198</v>
      </c>
      <c r="C153" s="171" t="s">
        <v>146</v>
      </c>
      <c r="D153" s="171" t="s">
        <v>142</v>
      </c>
      <c r="E153" s="171" t="s">
        <v>257</v>
      </c>
      <c r="F153" s="171" t="s">
        <v>191</v>
      </c>
      <c r="G153" s="243">
        <v>0</v>
      </c>
    </row>
    <row r="154" spans="1:9" ht="30" x14ac:dyDescent="0.2">
      <c r="A154" s="452" t="s">
        <v>49</v>
      </c>
      <c r="B154" s="453" t="s">
        <v>198</v>
      </c>
      <c r="C154" s="186" t="s">
        <v>146</v>
      </c>
      <c r="D154" s="186" t="s">
        <v>142</v>
      </c>
      <c r="E154" s="186" t="s">
        <v>232</v>
      </c>
      <c r="F154" s="186" t="s">
        <v>156</v>
      </c>
      <c r="G154" s="474">
        <f>G155</f>
        <v>11655.76</v>
      </c>
    </row>
    <row r="155" spans="1:9" ht="45" x14ac:dyDescent="0.2">
      <c r="A155" s="452" t="s">
        <v>13</v>
      </c>
      <c r="B155" s="453" t="s">
        <v>198</v>
      </c>
      <c r="C155" s="186" t="s">
        <v>146</v>
      </c>
      <c r="D155" s="186" t="s">
        <v>142</v>
      </c>
      <c r="E155" s="186" t="s">
        <v>233</v>
      </c>
      <c r="F155" s="186" t="s">
        <v>156</v>
      </c>
      <c r="G155" s="474">
        <f>G156</f>
        <v>11655.76</v>
      </c>
    </row>
    <row r="156" spans="1:9" ht="25.5" x14ac:dyDescent="0.2">
      <c r="A156" s="170" t="s">
        <v>15</v>
      </c>
      <c r="B156" s="189" t="s">
        <v>198</v>
      </c>
      <c r="C156" s="171" t="s">
        <v>146</v>
      </c>
      <c r="D156" s="171" t="s">
        <v>142</v>
      </c>
      <c r="E156" s="171" t="s">
        <v>234</v>
      </c>
      <c r="F156" s="171" t="s">
        <v>156</v>
      </c>
      <c r="G156" s="430">
        <f>G157</f>
        <v>11655.76</v>
      </c>
    </row>
    <row r="157" spans="1:9" ht="38.25" x14ac:dyDescent="0.2">
      <c r="A157" s="170" t="s">
        <v>42</v>
      </c>
      <c r="B157" s="189" t="s">
        <v>198</v>
      </c>
      <c r="C157" s="171" t="s">
        <v>146</v>
      </c>
      <c r="D157" s="171" t="s">
        <v>142</v>
      </c>
      <c r="E157" s="171" t="s">
        <v>252</v>
      </c>
      <c r="F157" s="171" t="s">
        <v>156</v>
      </c>
      <c r="G157" s="430">
        <f>G158+G163+G167</f>
        <v>11655.76</v>
      </c>
    </row>
    <row r="158" spans="1:9" s="442" customFormat="1" ht="63.75" x14ac:dyDescent="0.2">
      <c r="A158" s="436" t="s">
        <v>441</v>
      </c>
      <c r="B158" s="437" t="s">
        <v>198</v>
      </c>
      <c r="C158" s="438" t="s">
        <v>146</v>
      </c>
      <c r="D158" s="438" t="s">
        <v>142</v>
      </c>
      <c r="E158" s="438" t="s">
        <v>252</v>
      </c>
      <c r="F158" s="438" t="s">
        <v>442</v>
      </c>
      <c r="G158" s="465">
        <f>G159</f>
        <v>7977.35</v>
      </c>
    </row>
    <row r="159" spans="1:9" x14ac:dyDescent="0.2">
      <c r="A159" s="170" t="s">
        <v>454</v>
      </c>
      <c r="B159" s="189" t="s">
        <v>198</v>
      </c>
      <c r="C159" s="171" t="s">
        <v>146</v>
      </c>
      <c r="D159" s="171" t="s">
        <v>142</v>
      </c>
      <c r="E159" s="171" t="s">
        <v>252</v>
      </c>
      <c r="F159" s="171" t="s">
        <v>455</v>
      </c>
      <c r="G159" s="430">
        <f>G160+G162</f>
        <v>7977.35</v>
      </c>
    </row>
    <row r="160" spans="1:9" ht="18.75" customHeight="1" x14ac:dyDescent="0.2">
      <c r="A160" s="170" t="s">
        <v>261</v>
      </c>
      <c r="B160" s="189" t="s">
        <v>198</v>
      </c>
      <c r="C160" s="171" t="s">
        <v>146</v>
      </c>
      <c r="D160" s="171" t="s">
        <v>142</v>
      </c>
      <c r="E160" s="171" t="s">
        <v>252</v>
      </c>
      <c r="F160" s="171" t="s">
        <v>195</v>
      </c>
      <c r="G160" s="252">
        <v>6127</v>
      </c>
      <c r="H160" s="333"/>
      <c r="I160" s="348"/>
    </row>
    <row r="161" spans="1:9" ht="25.5" hidden="1" customHeight="1" x14ac:dyDescent="0.2">
      <c r="A161" s="170" t="s">
        <v>282</v>
      </c>
      <c r="B161" s="189" t="s">
        <v>198</v>
      </c>
      <c r="C161" s="171" t="s">
        <v>146</v>
      </c>
      <c r="D161" s="171" t="s">
        <v>142</v>
      </c>
      <c r="E161" s="171" t="s">
        <v>252</v>
      </c>
      <c r="F161" s="171" t="s">
        <v>281</v>
      </c>
      <c r="G161" s="252">
        <v>0</v>
      </c>
      <c r="I161" s="348"/>
    </row>
    <row r="162" spans="1:9" ht="38.25" customHeight="1" x14ac:dyDescent="0.2">
      <c r="A162" s="170" t="s">
        <v>283</v>
      </c>
      <c r="B162" s="189" t="s">
        <v>198</v>
      </c>
      <c r="C162" s="171" t="s">
        <v>146</v>
      </c>
      <c r="D162" s="171" t="s">
        <v>142</v>
      </c>
      <c r="E162" s="171" t="s">
        <v>252</v>
      </c>
      <c r="F162" s="171" t="s">
        <v>259</v>
      </c>
      <c r="G162" s="252">
        <v>1850.35</v>
      </c>
      <c r="H162" s="320"/>
      <c r="I162" s="348"/>
    </row>
    <row r="163" spans="1:9" s="442" customFormat="1" ht="38.25" customHeight="1" x14ac:dyDescent="0.2">
      <c r="A163" s="436" t="s">
        <v>445</v>
      </c>
      <c r="B163" s="437" t="s">
        <v>198</v>
      </c>
      <c r="C163" s="438" t="s">
        <v>146</v>
      </c>
      <c r="D163" s="438" t="s">
        <v>142</v>
      </c>
      <c r="E163" s="438" t="s">
        <v>252</v>
      </c>
      <c r="F163" s="438" t="s">
        <v>159</v>
      </c>
      <c r="G163" s="450">
        <f>G164</f>
        <v>3631.49</v>
      </c>
      <c r="H163" s="443"/>
      <c r="I163" s="451"/>
    </row>
    <row r="164" spans="1:9" ht="31.5" customHeight="1" x14ac:dyDescent="0.2">
      <c r="A164" s="170" t="s">
        <v>446</v>
      </c>
      <c r="B164" s="189" t="s">
        <v>198</v>
      </c>
      <c r="C164" s="171" t="s">
        <v>146</v>
      </c>
      <c r="D164" s="171" t="s">
        <v>142</v>
      </c>
      <c r="E164" s="171" t="s">
        <v>252</v>
      </c>
      <c r="F164" s="171" t="s">
        <v>447</v>
      </c>
      <c r="G164" s="243">
        <f>G165+G166</f>
        <v>3631.49</v>
      </c>
      <c r="H164" s="320"/>
    </row>
    <row r="165" spans="1:9" x14ac:dyDescent="0.2">
      <c r="A165" s="170" t="s">
        <v>327</v>
      </c>
      <c r="B165" s="189" t="s">
        <v>198</v>
      </c>
      <c r="C165" s="171" t="s">
        <v>146</v>
      </c>
      <c r="D165" s="171" t="s">
        <v>142</v>
      </c>
      <c r="E165" s="171" t="s">
        <v>252</v>
      </c>
      <c r="F165" s="171" t="s">
        <v>191</v>
      </c>
      <c r="G165" s="252">
        <v>2060.15</v>
      </c>
      <c r="H165" s="217"/>
      <c r="I165" s="217"/>
    </row>
    <row r="166" spans="1:9" ht="19.5" customHeight="1" x14ac:dyDescent="0.2">
      <c r="A166" s="170" t="s">
        <v>369</v>
      </c>
      <c r="B166" s="189" t="s">
        <v>198</v>
      </c>
      <c r="C166" s="171" t="s">
        <v>146</v>
      </c>
      <c r="D166" s="171" t="s">
        <v>142</v>
      </c>
      <c r="E166" s="171" t="s">
        <v>252</v>
      </c>
      <c r="F166" s="171" t="s">
        <v>370</v>
      </c>
      <c r="G166" s="252">
        <v>1571.34</v>
      </c>
      <c r="H166" s="217"/>
      <c r="I166" s="217"/>
    </row>
    <row r="167" spans="1:9" s="442" customFormat="1" ht="19.5" customHeight="1" x14ac:dyDescent="0.2">
      <c r="A167" s="436" t="s">
        <v>373</v>
      </c>
      <c r="B167" s="437" t="s">
        <v>198</v>
      </c>
      <c r="C167" s="438" t="s">
        <v>146</v>
      </c>
      <c r="D167" s="438" t="s">
        <v>142</v>
      </c>
      <c r="E167" s="438" t="s">
        <v>252</v>
      </c>
      <c r="F167" s="438" t="s">
        <v>374</v>
      </c>
      <c r="G167" s="450">
        <f>G168</f>
        <v>46.92</v>
      </c>
      <c r="H167" s="443"/>
    </row>
    <row r="168" spans="1:9" ht="21" customHeight="1" x14ac:dyDescent="0.2">
      <c r="A168" s="170" t="s">
        <v>450</v>
      </c>
      <c r="B168" s="189" t="s">
        <v>198</v>
      </c>
      <c r="C168" s="171" t="s">
        <v>146</v>
      </c>
      <c r="D168" s="171" t="s">
        <v>142</v>
      </c>
      <c r="E168" s="171" t="s">
        <v>252</v>
      </c>
      <c r="F168" s="171" t="s">
        <v>460</v>
      </c>
      <c r="G168" s="243">
        <f>G169</f>
        <v>46.92</v>
      </c>
    </row>
    <row r="169" spans="1:9" ht="27.75" customHeight="1" x14ac:dyDescent="0.2">
      <c r="A169" s="170" t="s">
        <v>277</v>
      </c>
      <c r="B169" s="189" t="s">
        <v>198</v>
      </c>
      <c r="C169" s="171" t="s">
        <v>146</v>
      </c>
      <c r="D169" s="171" t="s">
        <v>142</v>
      </c>
      <c r="E169" s="171" t="s">
        <v>252</v>
      </c>
      <c r="F169" s="171" t="s">
        <v>274</v>
      </c>
      <c r="G169" s="243">
        <v>46.92</v>
      </c>
    </row>
    <row r="170" spans="1:9" ht="33" hidden="1" customHeight="1" x14ac:dyDescent="0.2">
      <c r="A170" s="165" t="s">
        <v>294</v>
      </c>
      <c r="B170" s="187" t="s">
        <v>198</v>
      </c>
      <c r="C170" s="173" t="s">
        <v>295</v>
      </c>
      <c r="D170" s="173" t="s">
        <v>155</v>
      </c>
      <c r="E170" s="173" t="s">
        <v>231</v>
      </c>
      <c r="F170" s="173" t="s">
        <v>156</v>
      </c>
      <c r="G170" s="308">
        <f>G171</f>
        <v>0</v>
      </c>
    </row>
    <row r="171" spans="1:9" ht="27" hidden="1" customHeight="1" x14ac:dyDescent="0.2">
      <c r="A171" s="172" t="s">
        <v>297</v>
      </c>
      <c r="B171" s="187" t="s">
        <v>198</v>
      </c>
      <c r="C171" s="173" t="s">
        <v>295</v>
      </c>
      <c r="D171" s="173" t="s">
        <v>296</v>
      </c>
      <c r="E171" s="173" t="s">
        <v>231</v>
      </c>
      <c r="F171" s="173" t="s">
        <v>156</v>
      </c>
      <c r="G171" s="308">
        <f>G172</f>
        <v>0</v>
      </c>
    </row>
    <row r="172" spans="1:9" ht="29.25" hidden="1" customHeight="1" x14ac:dyDescent="0.2">
      <c r="A172" s="172" t="s">
        <v>147</v>
      </c>
      <c r="B172" s="187" t="s">
        <v>198</v>
      </c>
      <c r="C172" s="173" t="s">
        <v>295</v>
      </c>
      <c r="D172" s="173" t="s">
        <v>296</v>
      </c>
      <c r="E172" s="173" t="s">
        <v>298</v>
      </c>
      <c r="F172" s="173" t="s">
        <v>156</v>
      </c>
      <c r="G172" s="308">
        <f>G173</f>
        <v>0</v>
      </c>
    </row>
    <row r="173" spans="1:9" ht="19.5" hidden="1" customHeight="1" x14ac:dyDescent="0.2">
      <c r="A173" s="170" t="s">
        <v>293</v>
      </c>
      <c r="B173" s="189" t="s">
        <v>198</v>
      </c>
      <c r="C173" s="171" t="s">
        <v>295</v>
      </c>
      <c r="D173" s="171" t="s">
        <v>296</v>
      </c>
      <c r="E173" s="171" t="s">
        <v>299</v>
      </c>
      <c r="F173" s="171" t="s">
        <v>156</v>
      </c>
      <c r="G173" s="243">
        <f>G174</f>
        <v>0</v>
      </c>
    </row>
    <row r="174" spans="1:9" ht="34.5" hidden="1" customHeight="1" x14ac:dyDescent="0.2">
      <c r="A174" s="170" t="s">
        <v>300</v>
      </c>
      <c r="B174" s="189" t="s">
        <v>198</v>
      </c>
      <c r="C174" s="171" t="s">
        <v>295</v>
      </c>
      <c r="D174" s="171" t="s">
        <v>296</v>
      </c>
      <c r="E174" s="171" t="s">
        <v>292</v>
      </c>
      <c r="F174" s="171" t="s">
        <v>156</v>
      </c>
      <c r="G174" s="243">
        <f>G175</f>
        <v>0</v>
      </c>
    </row>
    <row r="175" spans="1:9" ht="8.25" hidden="1" customHeight="1" x14ac:dyDescent="0.2">
      <c r="A175" s="170" t="s">
        <v>190</v>
      </c>
      <c r="B175" s="189" t="s">
        <v>198</v>
      </c>
      <c r="C175" s="171" t="s">
        <v>295</v>
      </c>
      <c r="D175" s="171" t="s">
        <v>296</v>
      </c>
      <c r="E175" s="171" t="s">
        <v>292</v>
      </c>
      <c r="F175" s="171" t="s">
        <v>191</v>
      </c>
      <c r="G175" s="243">
        <v>0</v>
      </c>
      <c r="H175" s="320"/>
    </row>
    <row r="176" spans="1:9" ht="47.25" x14ac:dyDescent="0.2">
      <c r="A176" s="198" t="s">
        <v>117</v>
      </c>
      <c r="B176" s="202" t="s">
        <v>198</v>
      </c>
      <c r="C176" s="180" t="s">
        <v>116</v>
      </c>
      <c r="D176" s="180" t="s">
        <v>155</v>
      </c>
      <c r="E176" s="180" t="s">
        <v>231</v>
      </c>
      <c r="F176" s="180" t="s">
        <v>156</v>
      </c>
      <c r="G176" s="250">
        <f t="shared" ref="G176:G180" si="2">G177</f>
        <v>7.54</v>
      </c>
    </row>
    <row r="177" spans="1:12" ht="28.5" x14ac:dyDescent="0.2">
      <c r="A177" s="181" t="s">
        <v>118</v>
      </c>
      <c r="B177" s="190" t="s">
        <v>198</v>
      </c>
      <c r="C177" s="176" t="s">
        <v>116</v>
      </c>
      <c r="D177" s="176" t="s">
        <v>142</v>
      </c>
      <c r="E177" s="176" t="s">
        <v>231</v>
      </c>
      <c r="F177" s="176" t="s">
        <v>156</v>
      </c>
      <c r="G177" s="253">
        <f t="shared" si="2"/>
        <v>7.54</v>
      </c>
    </row>
    <row r="178" spans="1:12" ht="30" x14ac:dyDescent="0.2">
      <c r="A178" s="452" t="s">
        <v>49</v>
      </c>
      <c r="B178" s="453" t="s">
        <v>198</v>
      </c>
      <c r="C178" s="186" t="s">
        <v>116</v>
      </c>
      <c r="D178" s="186" t="s">
        <v>142</v>
      </c>
      <c r="E178" s="186" t="s">
        <v>232</v>
      </c>
      <c r="F178" s="186" t="s">
        <v>156</v>
      </c>
      <c r="G178" s="454">
        <f t="shared" si="2"/>
        <v>7.54</v>
      </c>
    </row>
    <row r="179" spans="1:12" ht="45" x14ac:dyDescent="0.2">
      <c r="A179" s="452" t="s">
        <v>13</v>
      </c>
      <c r="B179" s="453" t="s">
        <v>198</v>
      </c>
      <c r="C179" s="186" t="s">
        <v>116</v>
      </c>
      <c r="D179" s="186" t="s">
        <v>142</v>
      </c>
      <c r="E179" s="186" t="s">
        <v>233</v>
      </c>
      <c r="F179" s="186" t="s">
        <v>156</v>
      </c>
      <c r="G179" s="454">
        <f t="shared" si="2"/>
        <v>7.54</v>
      </c>
    </row>
    <row r="180" spans="1:12" ht="25.5" x14ac:dyDescent="0.2">
      <c r="A180" s="170" t="s">
        <v>15</v>
      </c>
      <c r="B180" s="189" t="s">
        <v>198</v>
      </c>
      <c r="C180" s="171" t="s">
        <v>116</v>
      </c>
      <c r="D180" s="171" t="s">
        <v>142</v>
      </c>
      <c r="E180" s="171" t="s">
        <v>234</v>
      </c>
      <c r="F180" s="171" t="s">
        <v>156</v>
      </c>
      <c r="G180" s="243">
        <f t="shared" si="2"/>
        <v>7.54</v>
      </c>
    </row>
    <row r="181" spans="1:12" ht="13.5" customHeight="1" x14ac:dyDescent="0.2">
      <c r="A181" s="224" t="s">
        <v>18</v>
      </c>
      <c r="B181" s="189" t="s">
        <v>198</v>
      </c>
      <c r="C181" s="171" t="s">
        <v>116</v>
      </c>
      <c r="D181" s="171" t="s">
        <v>142</v>
      </c>
      <c r="E181" s="171" t="s">
        <v>253</v>
      </c>
      <c r="F181" s="171" t="s">
        <v>156</v>
      </c>
      <c r="G181" s="429">
        <f>G182</f>
        <v>7.54</v>
      </c>
    </row>
    <row r="182" spans="1:12" s="442" customFormat="1" ht="29.25" customHeight="1" x14ac:dyDescent="0.2">
      <c r="A182" s="483" t="s">
        <v>457</v>
      </c>
      <c r="B182" s="437" t="s">
        <v>198</v>
      </c>
      <c r="C182" s="438" t="s">
        <v>116</v>
      </c>
      <c r="D182" s="438" t="s">
        <v>142</v>
      </c>
      <c r="E182" s="438" t="s">
        <v>253</v>
      </c>
      <c r="F182" s="438" t="s">
        <v>456</v>
      </c>
      <c r="G182" s="444">
        <f>G183</f>
        <v>7.54</v>
      </c>
    </row>
    <row r="183" spans="1:12" ht="17.25" customHeight="1" x14ac:dyDescent="0.2">
      <c r="A183" s="224" t="s">
        <v>18</v>
      </c>
      <c r="B183" s="189" t="s">
        <v>198</v>
      </c>
      <c r="C183" s="171" t="s">
        <v>116</v>
      </c>
      <c r="D183" s="171" t="s">
        <v>142</v>
      </c>
      <c r="E183" s="171" t="s">
        <v>253</v>
      </c>
      <c r="F183" s="171" t="s">
        <v>196</v>
      </c>
      <c r="G183" s="243">
        <v>7.54</v>
      </c>
      <c r="H183" s="320"/>
    </row>
    <row r="184" spans="1:12" ht="78.75" x14ac:dyDescent="0.2">
      <c r="A184" s="165" t="s">
        <v>85</v>
      </c>
      <c r="B184" s="202" t="s">
        <v>198</v>
      </c>
      <c r="C184" s="180" t="s">
        <v>6</v>
      </c>
      <c r="D184" s="180" t="s">
        <v>155</v>
      </c>
      <c r="E184" s="180" t="s">
        <v>231</v>
      </c>
      <c r="F184" s="180" t="s">
        <v>156</v>
      </c>
      <c r="G184" s="254">
        <f>G185</f>
        <v>183</v>
      </c>
    </row>
    <row r="185" spans="1:12" ht="28.5" x14ac:dyDescent="0.2">
      <c r="A185" s="175" t="s">
        <v>86</v>
      </c>
      <c r="B185" s="190" t="s">
        <v>198</v>
      </c>
      <c r="C185" s="182" t="s">
        <v>6</v>
      </c>
      <c r="D185" s="182" t="s">
        <v>162</v>
      </c>
      <c r="E185" s="176" t="s">
        <v>231</v>
      </c>
      <c r="F185" s="182" t="s">
        <v>156</v>
      </c>
      <c r="G185" s="235">
        <f>G186</f>
        <v>183</v>
      </c>
    </row>
    <row r="186" spans="1:12" ht="30" x14ac:dyDescent="0.2">
      <c r="A186" s="452" t="s">
        <v>49</v>
      </c>
      <c r="B186" s="453" t="s">
        <v>198</v>
      </c>
      <c r="C186" s="220" t="s">
        <v>6</v>
      </c>
      <c r="D186" s="220" t="s">
        <v>162</v>
      </c>
      <c r="E186" s="186" t="s">
        <v>232</v>
      </c>
      <c r="F186" s="186" t="s">
        <v>156</v>
      </c>
      <c r="G186" s="454">
        <f>G187</f>
        <v>183</v>
      </c>
    </row>
    <row r="187" spans="1:12" ht="45" x14ac:dyDescent="0.2">
      <c r="A187" s="452" t="s">
        <v>13</v>
      </c>
      <c r="B187" s="453" t="s">
        <v>198</v>
      </c>
      <c r="C187" s="220" t="s">
        <v>6</v>
      </c>
      <c r="D187" s="220" t="s">
        <v>162</v>
      </c>
      <c r="E187" s="186" t="s">
        <v>233</v>
      </c>
      <c r="F187" s="220" t="s">
        <v>156</v>
      </c>
      <c r="G187" s="454">
        <f>G189</f>
        <v>183</v>
      </c>
    </row>
    <row r="188" spans="1:12" ht="29.25" customHeight="1" x14ac:dyDescent="0.2">
      <c r="A188" s="170" t="s">
        <v>15</v>
      </c>
      <c r="B188" s="189" t="s">
        <v>198</v>
      </c>
      <c r="C188" s="179" t="s">
        <v>6</v>
      </c>
      <c r="D188" s="179" t="s">
        <v>162</v>
      </c>
      <c r="E188" s="171" t="s">
        <v>234</v>
      </c>
      <c r="F188" s="179" t="s">
        <v>156</v>
      </c>
      <c r="G188" s="429">
        <f>G189</f>
        <v>183</v>
      </c>
    </row>
    <row r="189" spans="1:12" x14ac:dyDescent="0.2">
      <c r="A189" s="170" t="s">
        <v>22</v>
      </c>
      <c r="B189" s="189" t="s">
        <v>198</v>
      </c>
      <c r="C189" s="179" t="s">
        <v>6</v>
      </c>
      <c r="D189" s="179" t="s">
        <v>162</v>
      </c>
      <c r="E189" s="171" t="s">
        <v>254</v>
      </c>
      <c r="F189" s="179" t="s">
        <v>156</v>
      </c>
      <c r="G189" s="429">
        <f>G191</f>
        <v>183</v>
      </c>
    </row>
    <row r="190" spans="1:12" s="442" customFormat="1" x14ac:dyDescent="0.2">
      <c r="A190" s="460" t="s">
        <v>458</v>
      </c>
      <c r="B190" s="461" t="s">
        <v>198</v>
      </c>
      <c r="C190" s="462" t="s">
        <v>6</v>
      </c>
      <c r="D190" s="462" t="s">
        <v>162</v>
      </c>
      <c r="E190" s="463" t="s">
        <v>254</v>
      </c>
      <c r="F190" s="462" t="s">
        <v>459</v>
      </c>
      <c r="G190" s="464">
        <f>G191</f>
        <v>183</v>
      </c>
    </row>
    <row r="191" spans="1:12" ht="13.5" thickBot="1" x14ac:dyDescent="0.25">
      <c r="A191" s="225" t="s">
        <v>22</v>
      </c>
      <c r="B191" s="226" t="s">
        <v>198</v>
      </c>
      <c r="C191" s="227" t="s">
        <v>6</v>
      </c>
      <c r="D191" s="227" t="s">
        <v>162</v>
      </c>
      <c r="E191" s="228" t="s">
        <v>254</v>
      </c>
      <c r="F191" s="227" t="s">
        <v>197</v>
      </c>
      <c r="G191" s="255">
        <v>183</v>
      </c>
      <c r="H191" s="320"/>
      <c r="J191" s="168"/>
      <c r="K191" s="168"/>
      <c r="L191" s="168"/>
    </row>
    <row r="192" spans="1:12" x14ac:dyDescent="0.2">
      <c r="A192" s="191"/>
      <c r="B192" s="192"/>
      <c r="C192" s="193"/>
      <c r="D192" s="193"/>
      <c r="E192" s="193"/>
      <c r="F192" s="193"/>
      <c r="G192" s="256"/>
    </row>
    <row r="193" spans="1:6" ht="14.25" x14ac:dyDescent="0.2">
      <c r="A193" s="155"/>
      <c r="B193" s="194"/>
      <c r="E193" s="506"/>
      <c r="F193" s="506"/>
    </row>
    <row r="194" spans="1:6" x14ac:dyDescent="0.2">
      <c r="B194" s="195"/>
    </row>
    <row r="195" spans="1:6" x14ac:dyDescent="0.2">
      <c r="B195" s="196"/>
    </row>
    <row r="196" spans="1:6" x14ac:dyDescent="0.2">
      <c r="B196" s="192"/>
    </row>
    <row r="197" spans="1:6" x14ac:dyDescent="0.2">
      <c r="B197" s="192"/>
    </row>
    <row r="198" spans="1:6" x14ac:dyDescent="0.2">
      <c r="B198" s="192"/>
    </row>
    <row r="199" spans="1:6" x14ac:dyDescent="0.2">
      <c r="B199" s="192"/>
    </row>
    <row r="200" spans="1:6" x14ac:dyDescent="0.2">
      <c r="B200" s="192"/>
    </row>
  </sheetData>
  <autoFilter ref="A1:G202"/>
  <mergeCells count="6">
    <mergeCell ref="E193:F193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52" fitToHeight="3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69"/>
  <sheetViews>
    <sheetView workbookViewId="0">
      <selection activeCell="E20" sqref="E20"/>
    </sheetView>
  </sheetViews>
  <sheetFormatPr defaultRowHeight="12.75" x14ac:dyDescent="0.2"/>
  <cols>
    <col min="1" max="1" width="45.140625" style="163" customWidth="1"/>
    <col min="2" max="2" width="5.85546875" style="154" bestFit="1" customWidth="1"/>
    <col min="3" max="3" width="3.5703125" style="154" bestFit="1" customWidth="1"/>
    <col min="4" max="4" width="4.42578125" style="154" bestFit="1" customWidth="1"/>
    <col min="5" max="5" width="16.140625" style="154" customWidth="1"/>
    <col min="6" max="6" width="4.5703125" style="154" bestFit="1" customWidth="1"/>
    <col min="7" max="7" width="15.85546875" style="214" customWidth="1"/>
    <col min="8" max="8" width="11.85546875" style="154" customWidth="1"/>
    <col min="9" max="9" width="9" style="154" customWidth="1"/>
    <col min="10" max="16384" width="9.140625" style="154"/>
  </cols>
  <sheetData>
    <row r="2" spans="1:12" ht="15" x14ac:dyDescent="0.2">
      <c r="A2" s="229"/>
      <c r="B2" s="355"/>
      <c r="C2" s="498" t="s">
        <v>218</v>
      </c>
      <c r="D2" s="498"/>
      <c r="E2" s="498"/>
      <c r="F2" s="498"/>
      <c r="G2" s="498"/>
    </row>
    <row r="3" spans="1:12" ht="14.25" x14ac:dyDescent="0.2">
      <c r="A3" s="498" t="s">
        <v>228</v>
      </c>
      <c r="B3" s="498"/>
      <c r="C3" s="498"/>
      <c r="D3" s="498"/>
      <c r="E3" s="498"/>
      <c r="F3" s="498"/>
      <c r="G3" s="498"/>
    </row>
    <row r="4" spans="1:12" ht="36" customHeight="1" x14ac:dyDescent="0.2">
      <c r="A4" s="499" t="s">
        <v>490</v>
      </c>
      <c r="B4" s="499"/>
      <c r="C4" s="499"/>
      <c r="D4" s="499"/>
      <c r="E4" s="499"/>
      <c r="F4" s="499"/>
      <c r="G4" s="499"/>
    </row>
    <row r="5" spans="1:12" ht="15" x14ac:dyDescent="0.2">
      <c r="A5" s="500" t="s">
        <v>320</v>
      </c>
      <c r="B5" s="500"/>
      <c r="C5" s="500"/>
      <c r="D5" s="500"/>
      <c r="E5" s="500"/>
      <c r="F5" s="500"/>
      <c r="G5" s="500"/>
    </row>
    <row r="6" spans="1:12" ht="15" x14ac:dyDescent="0.2">
      <c r="A6" s="229"/>
      <c r="B6" s="355"/>
      <c r="C6" s="355"/>
      <c r="D6" s="355"/>
      <c r="E6" s="355"/>
      <c r="F6" s="355"/>
      <c r="G6" s="213"/>
    </row>
    <row r="7" spans="1:12" x14ac:dyDescent="0.2">
      <c r="A7" s="496" t="s">
        <v>482</v>
      </c>
      <c r="B7" s="496"/>
      <c r="C7" s="496"/>
      <c r="D7" s="496"/>
      <c r="E7" s="496"/>
      <c r="F7" s="496"/>
      <c r="G7" s="496"/>
    </row>
    <row r="8" spans="1:12" x14ac:dyDescent="0.2">
      <c r="A8" s="496"/>
      <c r="B8" s="496"/>
      <c r="C8" s="496"/>
      <c r="D8" s="496"/>
      <c r="E8" s="496"/>
      <c r="F8" s="496"/>
      <c r="G8" s="496"/>
    </row>
    <row r="9" spans="1:12" x14ac:dyDescent="0.2">
      <c r="A9" s="496"/>
      <c r="B9" s="496"/>
      <c r="C9" s="496"/>
      <c r="D9" s="496"/>
      <c r="E9" s="496"/>
      <c r="F9" s="496"/>
      <c r="G9" s="496"/>
    </row>
    <row r="10" spans="1:12" ht="13.5" thickBot="1" x14ac:dyDescent="0.25">
      <c r="A10" s="155"/>
      <c r="B10" s="157"/>
      <c r="C10" s="158"/>
      <c r="D10" s="157"/>
      <c r="E10" s="157"/>
      <c r="F10" s="157"/>
      <c r="G10" s="214" t="s">
        <v>149</v>
      </c>
    </row>
    <row r="11" spans="1:12" ht="25.5" x14ac:dyDescent="0.2">
      <c r="A11" s="230" t="s">
        <v>150</v>
      </c>
      <c r="B11" s="161" t="s">
        <v>109</v>
      </c>
      <c r="C11" s="161" t="s">
        <v>140</v>
      </c>
      <c r="D11" s="161" t="s">
        <v>151</v>
      </c>
      <c r="E11" s="161" t="s">
        <v>152</v>
      </c>
      <c r="F11" s="161" t="s">
        <v>153</v>
      </c>
      <c r="G11" s="232" t="s">
        <v>154</v>
      </c>
      <c r="H11" s="232" t="s">
        <v>154</v>
      </c>
      <c r="J11" s="164"/>
    </row>
    <row r="12" spans="1:12" x14ac:dyDescent="0.2">
      <c r="A12" s="305"/>
      <c r="B12" s="306"/>
      <c r="C12" s="306"/>
      <c r="D12" s="306"/>
      <c r="E12" s="306"/>
      <c r="F12" s="306"/>
      <c r="G12" s="307" t="s">
        <v>383</v>
      </c>
      <c r="H12" s="307" t="s">
        <v>462</v>
      </c>
      <c r="J12" s="164"/>
    </row>
    <row r="13" spans="1:12" ht="31.5" x14ac:dyDescent="0.2">
      <c r="A13" s="165" t="s">
        <v>199</v>
      </c>
      <c r="B13" s="211">
        <v>727</v>
      </c>
      <c r="C13" s="166"/>
      <c r="D13" s="167"/>
      <c r="E13" s="167"/>
      <c r="F13" s="167"/>
      <c r="G13" s="233">
        <f>G14+G63+G79+G92+G123+G153+G75+G145</f>
        <v>27040.12</v>
      </c>
      <c r="H13" s="233">
        <f>H14+H63+H79+H92+H123+H153+H75+H145</f>
        <v>27731.4</v>
      </c>
      <c r="J13" s="322"/>
      <c r="K13" s="322"/>
      <c r="L13" s="168"/>
    </row>
    <row r="14" spans="1:12" ht="15.75" x14ac:dyDescent="0.2">
      <c r="A14" s="231" t="s">
        <v>141</v>
      </c>
      <c r="B14" s="202" t="s">
        <v>198</v>
      </c>
      <c r="C14" s="180" t="s">
        <v>142</v>
      </c>
      <c r="D14" s="180" t="s">
        <v>155</v>
      </c>
      <c r="E14" s="180" t="s">
        <v>231</v>
      </c>
      <c r="F14" s="180" t="s">
        <v>156</v>
      </c>
      <c r="G14" s="234">
        <f>G15+G31+G56</f>
        <v>14666.75</v>
      </c>
      <c r="H14" s="234">
        <f>H15+H31+H56</f>
        <v>15017.52</v>
      </c>
      <c r="J14" s="168"/>
      <c r="K14" s="168"/>
      <c r="L14" s="168"/>
    </row>
    <row r="15" spans="1:12" ht="43.5" customHeight="1" x14ac:dyDescent="0.2">
      <c r="A15" s="175" t="s">
        <v>157</v>
      </c>
      <c r="B15" s="190" t="s">
        <v>198</v>
      </c>
      <c r="C15" s="176" t="s">
        <v>142</v>
      </c>
      <c r="D15" s="176" t="s">
        <v>158</v>
      </c>
      <c r="E15" s="176" t="s">
        <v>231</v>
      </c>
      <c r="F15" s="176" t="s">
        <v>156</v>
      </c>
      <c r="G15" s="235">
        <f t="shared" ref="G15:H18" si="0">G16</f>
        <v>2197.7600000000002</v>
      </c>
      <c r="H15" s="235">
        <f t="shared" si="0"/>
        <v>2197.7600000000002</v>
      </c>
      <c r="J15" s="168"/>
      <c r="K15" s="168"/>
      <c r="L15" s="168"/>
    </row>
    <row r="16" spans="1:12" ht="28.5" x14ac:dyDescent="0.2">
      <c r="A16" s="175" t="s">
        <v>49</v>
      </c>
      <c r="B16" s="190" t="s">
        <v>198</v>
      </c>
      <c r="C16" s="176" t="s">
        <v>142</v>
      </c>
      <c r="D16" s="176" t="s">
        <v>158</v>
      </c>
      <c r="E16" s="176" t="s">
        <v>232</v>
      </c>
      <c r="F16" s="176" t="s">
        <v>156</v>
      </c>
      <c r="G16" s="235">
        <f t="shared" si="0"/>
        <v>2197.7600000000002</v>
      </c>
      <c r="H16" s="235">
        <f t="shared" si="0"/>
        <v>2197.7600000000002</v>
      </c>
      <c r="J16" s="168"/>
      <c r="K16" s="168"/>
      <c r="L16" s="168"/>
    </row>
    <row r="17" spans="1:12" ht="45" x14ac:dyDescent="0.2">
      <c r="A17" s="452" t="s">
        <v>13</v>
      </c>
      <c r="B17" s="453" t="s">
        <v>198</v>
      </c>
      <c r="C17" s="186" t="s">
        <v>142</v>
      </c>
      <c r="D17" s="186" t="s">
        <v>158</v>
      </c>
      <c r="E17" s="186" t="s">
        <v>233</v>
      </c>
      <c r="F17" s="186" t="s">
        <v>156</v>
      </c>
      <c r="G17" s="454">
        <f t="shared" si="0"/>
        <v>2197.7600000000002</v>
      </c>
      <c r="H17" s="454">
        <f t="shared" si="0"/>
        <v>2197.7600000000002</v>
      </c>
      <c r="J17" s="322"/>
      <c r="K17" s="322"/>
      <c r="L17" s="322"/>
    </row>
    <row r="18" spans="1:12" ht="30" customHeight="1" x14ac:dyDescent="0.2">
      <c r="A18" s="170" t="s">
        <v>15</v>
      </c>
      <c r="B18" s="189" t="s">
        <v>198</v>
      </c>
      <c r="C18" s="171" t="s">
        <v>142</v>
      </c>
      <c r="D18" s="171" t="s">
        <v>158</v>
      </c>
      <c r="E18" s="171" t="s">
        <v>234</v>
      </c>
      <c r="F18" s="171" t="s">
        <v>156</v>
      </c>
      <c r="G18" s="429">
        <f t="shared" si="0"/>
        <v>2197.7600000000002</v>
      </c>
      <c r="H18" s="429">
        <f t="shared" si="0"/>
        <v>2197.7600000000002</v>
      </c>
      <c r="J18" s="217"/>
      <c r="K18" s="217"/>
      <c r="L18" s="217"/>
    </row>
    <row r="19" spans="1:12" ht="25.5" x14ac:dyDescent="0.2">
      <c r="A19" s="170" t="s">
        <v>368</v>
      </c>
      <c r="B19" s="189" t="s">
        <v>198</v>
      </c>
      <c r="C19" s="171" t="s">
        <v>142</v>
      </c>
      <c r="D19" s="171" t="s">
        <v>158</v>
      </c>
      <c r="E19" s="171" t="s">
        <v>235</v>
      </c>
      <c r="F19" s="171" t="s">
        <v>156</v>
      </c>
      <c r="G19" s="430">
        <f>SUM(G22:G23)</f>
        <v>2197.7600000000002</v>
      </c>
      <c r="H19" s="430">
        <f>SUM(H22:H23)</f>
        <v>2197.7600000000002</v>
      </c>
      <c r="J19" s="217"/>
      <c r="K19" s="217"/>
      <c r="L19" s="217"/>
    </row>
    <row r="20" spans="1:12" s="442" customFormat="1" ht="63.75" x14ac:dyDescent="0.2">
      <c r="A20" s="436" t="s">
        <v>441</v>
      </c>
      <c r="B20" s="437" t="s">
        <v>198</v>
      </c>
      <c r="C20" s="438" t="s">
        <v>142</v>
      </c>
      <c r="D20" s="438" t="s">
        <v>158</v>
      </c>
      <c r="E20" s="438" t="s">
        <v>235</v>
      </c>
      <c r="F20" s="438" t="s">
        <v>442</v>
      </c>
      <c r="G20" s="465">
        <f>G21</f>
        <v>2197.7600000000002</v>
      </c>
      <c r="H20" s="465">
        <f>H21</f>
        <v>2197.7600000000002</v>
      </c>
      <c r="J20" s="468"/>
      <c r="K20" s="468"/>
      <c r="L20" s="468"/>
    </row>
    <row r="21" spans="1:12" ht="25.5" x14ac:dyDescent="0.2">
      <c r="A21" s="170" t="s">
        <v>443</v>
      </c>
      <c r="B21" s="189" t="s">
        <v>198</v>
      </c>
      <c r="C21" s="171" t="s">
        <v>142</v>
      </c>
      <c r="D21" s="171" t="s">
        <v>158</v>
      </c>
      <c r="E21" s="171" t="s">
        <v>235</v>
      </c>
      <c r="F21" s="171" t="s">
        <v>444</v>
      </c>
      <c r="G21" s="430">
        <f>G22+G23</f>
        <v>2197.7600000000002</v>
      </c>
      <c r="H21" s="430">
        <f>H22+H23</f>
        <v>2197.7600000000002</v>
      </c>
      <c r="J21" s="217"/>
      <c r="K21" s="217"/>
      <c r="L21" s="217"/>
    </row>
    <row r="22" spans="1:12" ht="25.5" x14ac:dyDescent="0.2">
      <c r="A22" s="170" t="s">
        <v>260</v>
      </c>
      <c r="B22" s="189" t="s">
        <v>198</v>
      </c>
      <c r="C22" s="171" t="s">
        <v>142</v>
      </c>
      <c r="D22" s="171" t="s">
        <v>158</v>
      </c>
      <c r="E22" s="171" t="s">
        <v>235</v>
      </c>
      <c r="F22" s="171" t="s">
        <v>187</v>
      </c>
      <c r="G22" s="240">
        <v>1687.99</v>
      </c>
      <c r="H22" s="240">
        <v>1687.99</v>
      </c>
      <c r="J22" s="217"/>
      <c r="K22" s="217"/>
      <c r="L22" s="217"/>
    </row>
    <row r="23" spans="1:12" ht="50.25" customHeight="1" x14ac:dyDescent="0.2">
      <c r="A23" s="170" t="s">
        <v>273</v>
      </c>
      <c r="B23" s="189" t="s">
        <v>198</v>
      </c>
      <c r="C23" s="171" t="s">
        <v>142</v>
      </c>
      <c r="D23" s="171" t="s">
        <v>158</v>
      </c>
      <c r="E23" s="171" t="s">
        <v>235</v>
      </c>
      <c r="F23" s="171" t="s">
        <v>258</v>
      </c>
      <c r="G23" s="240">
        <v>509.77</v>
      </c>
      <c r="H23" s="240">
        <v>509.77</v>
      </c>
    </row>
    <row r="24" spans="1:12" ht="0.75" customHeight="1" x14ac:dyDescent="0.2">
      <c r="A24" s="175" t="s">
        <v>24</v>
      </c>
      <c r="B24" s="190" t="s">
        <v>198</v>
      </c>
      <c r="C24" s="176" t="s">
        <v>142</v>
      </c>
      <c r="D24" s="176" t="s">
        <v>162</v>
      </c>
      <c r="E24" s="176" t="s">
        <v>231</v>
      </c>
      <c r="F24" s="176" t="s">
        <v>156</v>
      </c>
      <c r="G24" s="235">
        <f>G25</f>
        <v>0</v>
      </c>
      <c r="H24" s="235">
        <f>H25</f>
        <v>0</v>
      </c>
    </row>
    <row r="25" spans="1:12" ht="30" hidden="1" x14ac:dyDescent="0.2">
      <c r="A25" s="203" t="s">
        <v>49</v>
      </c>
      <c r="B25" s="206" t="s">
        <v>198</v>
      </c>
      <c r="C25" s="185" t="s">
        <v>142</v>
      </c>
      <c r="D25" s="185" t="s">
        <v>162</v>
      </c>
      <c r="E25" s="185" t="s">
        <v>232</v>
      </c>
      <c r="F25" s="185" t="s">
        <v>156</v>
      </c>
      <c r="G25" s="236">
        <f>G26</f>
        <v>0</v>
      </c>
      <c r="H25" s="236">
        <f>H26</f>
        <v>0</v>
      </c>
    </row>
    <row r="26" spans="1:12" ht="45" hidden="1" x14ac:dyDescent="0.2">
      <c r="A26" s="207" t="s">
        <v>13</v>
      </c>
      <c r="B26" s="209" t="s">
        <v>198</v>
      </c>
      <c r="C26" s="208" t="s">
        <v>142</v>
      </c>
      <c r="D26" s="208" t="s">
        <v>162</v>
      </c>
      <c r="E26" s="208" t="s">
        <v>233</v>
      </c>
      <c r="F26" s="208" t="s">
        <v>156</v>
      </c>
      <c r="G26" s="237">
        <f>G28</f>
        <v>0</v>
      </c>
      <c r="H26" s="237">
        <f>H28</f>
        <v>0</v>
      </c>
    </row>
    <row r="27" spans="1:12" ht="25.5" hidden="1" x14ac:dyDescent="0.2">
      <c r="A27" s="172" t="s">
        <v>15</v>
      </c>
      <c r="B27" s="187" t="s">
        <v>198</v>
      </c>
      <c r="C27" s="173" t="s">
        <v>142</v>
      </c>
      <c r="D27" s="173" t="s">
        <v>162</v>
      </c>
      <c r="E27" s="173" t="s">
        <v>234</v>
      </c>
      <c r="F27" s="173" t="s">
        <v>156</v>
      </c>
      <c r="G27" s="238">
        <f>G28</f>
        <v>0</v>
      </c>
      <c r="H27" s="238">
        <f>H28</f>
        <v>0</v>
      </c>
    </row>
    <row r="28" spans="1:12" s="197" customFormat="1" ht="27" hidden="1" x14ac:dyDescent="0.2">
      <c r="A28" s="169" t="s">
        <v>266</v>
      </c>
      <c r="B28" s="212" t="s">
        <v>198</v>
      </c>
      <c r="C28" s="174" t="s">
        <v>142</v>
      </c>
      <c r="D28" s="174" t="s">
        <v>162</v>
      </c>
      <c r="E28" s="174" t="s">
        <v>235</v>
      </c>
      <c r="F28" s="174" t="s">
        <v>156</v>
      </c>
      <c r="G28" s="241">
        <f>G29+G30</f>
        <v>0</v>
      </c>
      <c r="H28" s="241">
        <f>H29+H30</f>
        <v>0</v>
      </c>
    </row>
    <row r="29" spans="1:12" s="156" customFormat="1" ht="25.5" hidden="1" x14ac:dyDescent="0.2">
      <c r="A29" s="170" t="s">
        <v>260</v>
      </c>
      <c r="B29" s="189" t="s">
        <v>198</v>
      </c>
      <c r="C29" s="171" t="s">
        <v>142</v>
      </c>
      <c r="D29" s="171" t="s">
        <v>162</v>
      </c>
      <c r="E29" s="171" t="s">
        <v>235</v>
      </c>
      <c r="F29" s="171" t="s">
        <v>187</v>
      </c>
      <c r="G29" s="240">
        <v>0</v>
      </c>
      <c r="H29" s="240">
        <v>0</v>
      </c>
    </row>
    <row r="30" spans="1:12" ht="43.5" hidden="1" customHeight="1" x14ac:dyDescent="0.2">
      <c r="A30" s="170" t="s">
        <v>273</v>
      </c>
      <c r="B30" s="189" t="s">
        <v>198</v>
      </c>
      <c r="C30" s="171" t="s">
        <v>142</v>
      </c>
      <c r="D30" s="171" t="s">
        <v>162</v>
      </c>
      <c r="E30" s="171" t="s">
        <v>235</v>
      </c>
      <c r="F30" s="171" t="s">
        <v>258</v>
      </c>
      <c r="G30" s="240">
        <v>0</v>
      </c>
      <c r="H30" s="240">
        <v>0</v>
      </c>
    </row>
    <row r="31" spans="1:12" ht="71.25" x14ac:dyDescent="0.2">
      <c r="A31" s="175" t="s">
        <v>7</v>
      </c>
      <c r="B31" s="190" t="s">
        <v>198</v>
      </c>
      <c r="C31" s="176" t="s">
        <v>142</v>
      </c>
      <c r="D31" s="176" t="s">
        <v>143</v>
      </c>
      <c r="E31" s="176" t="s">
        <v>231</v>
      </c>
      <c r="F31" s="176" t="s">
        <v>156</v>
      </c>
      <c r="G31" s="235">
        <f>G32+G48</f>
        <v>12413.3</v>
      </c>
      <c r="H31" s="235">
        <f>H32+H48</f>
        <v>12756.03</v>
      </c>
    </row>
    <row r="32" spans="1:12" ht="0.75" customHeight="1" x14ac:dyDescent="0.2">
      <c r="A32" s="452" t="s">
        <v>49</v>
      </c>
      <c r="B32" s="453" t="s">
        <v>198</v>
      </c>
      <c r="C32" s="186" t="s">
        <v>142</v>
      </c>
      <c r="D32" s="186" t="s">
        <v>143</v>
      </c>
      <c r="E32" s="186" t="s">
        <v>232</v>
      </c>
      <c r="F32" s="186" t="s">
        <v>156</v>
      </c>
      <c r="G32" s="454">
        <f>G33</f>
        <v>12412.6</v>
      </c>
      <c r="H32" s="454">
        <f>H33</f>
        <v>12755.33</v>
      </c>
    </row>
    <row r="33" spans="1:12" ht="45" x14ac:dyDescent="0.2">
      <c r="A33" s="452" t="s">
        <v>13</v>
      </c>
      <c r="B33" s="453" t="s">
        <v>198</v>
      </c>
      <c r="C33" s="186" t="s">
        <v>142</v>
      </c>
      <c r="D33" s="186" t="s">
        <v>143</v>
      </c>
      <c r="E33" s="186" t="s">
        <v>233</v>
      </c>
      <c r="F33" s="186" t="s">
        <v>156</v>
      </c>
      <c r="G33" s="454">
        <f>G35</f>
        <v>12412.6</v>
      </c>
      <c r="H33" s="454">
        <f>H35</f>
        <v>12755.33</v>
      </c>
    </row>
    <row r="34" spans="1:12" ht="25.5" x14ac:dyDescent="0.2">
      <c r="A34" s="170" t="s">
        <v>15</v>
      </c>
      <c r="B34" s="189" t="s">
        <v>198</v>
      </c>
      <c r="C34" s="171" t="s">
        <v>142</v>
      </c>
      <c r="D34" s="171" t="s">
        <v>143</v>
      </c>
      <c r="E34" s="171" t="s">
        <v>234</v>
      </c>
      <c r="F34" s="171" t="s">
        <v>156</v>
      </c>
      <c r="G34" s="430">
        <f>G35</f>
        <v>12412.6</v>
      </c>
      <c r="H34" s="430">
        <f>H35</f>
        <v>12755.33</v>
      </c>
    </row>
    <row r="35" spans="1:12" ht="25.5" x14ac:dyDescent="0.2">
      <c r="A35" s="30" t="s">
        <v>368</v>
      </c>
      <c r="B35" s="189" t="s">
        <v>198</v>
      </c>
      <c r="C35" s="171" t="s">
        <v>142</v>
      </c>
      <c r="D35" s="171" t="s">
        <v>143</v>
      </c>
      <c r="E35" s="171" t="s">
        <v>235</v>
      </c>
      <c r="F35" s="171" t="s">
        <v>156</v>
      </c>
      <c r="G35" s="430">
        <f>G36+G41</f>
        <v>12412.6</v>
      </c>
      <c r="H35" s="430">
        <f>H36+H41</f>
        <v>12755.33</v>
      </c>
    </row>
    <row r="36" spans="1:12" s="442" customFormat="1" ht="63.75" x14ac:dyDescent="0.2">
      <c r="A36" s="436" t="s">
        <v>441</v>
      </c>
      <c r="B36" s="437" t="s">
        <v>198</v>
      </c>
      <c r="C36" s="438" t="s">
        <v>142</v>
      </c>
      <c r="D36" s="438" t="s">
        <v>143</v>
      </c>
      <c r="E36" s="438" t="s">
        <v>235</v>
      </c>
      <c r="F36" s="438" t="s">
        <v>442</v>
      </c>
      <c r="G36" s="465">
        <f>G37</f>
        <v>11412.6</v>
      </c>
      <c r="H36" s="465">
        <f>H37</f>
        <v>11755.33</v>
      </c>
      <c r="J36" s="468"/>
      <c r="K36" s="468"/>
      <c r="L36" s="468"/>
    </row>
    <row r="37" spans="1:12" ht="25.5" x14ac:dyDescent="0.2">
      <c r="A37" s="170" t="s">
        <v>443</v>
      </c>
      <c r="B37" s="189" t="s">
        <v>198</v>
      </c>
      <c r="C37" s="171" t="s">
        <v>142</v>
      </c>
      <c r="D37" s="171" t="s">
        <v>143</v>
      </c>
      <c r="E37" s="171" t="s">
        <v>235</v>
      </c>
      <c r="F37" s="171" t="s">
        <v>444</v>
      </c>
      <c r="G37" s="430">
        <f>G38+G40</f>
        <v>11412.6</v>
      </c>
      <c r="H37" s="430">
        <f>H38+H40</f>
        <v>11755.33</v>
      </c>
      <c r="J37" s="217"/>
      <c r="K37" s="217"/>
      <c r="L37" s="217"/>
    </row>
    <row r="38" spans="1:12" ht="25.5" x14ac:dyDescent="0.2">
      <c r="A38" s="170" t="s">
        <v>260</v>
      </c>
      <c r="B38" s="189" t="s">
        <v>198</v>
      </c>
      <c r="C38" s="171" t="s">
        <v>142</v>
      </c>
      <c r="D38" s="171" t="s">
        <v>143</v>
      </c>
      <c r="E38" s="171" t="s">
        <v>235</v>
      </c>
      <c r="F38" s="171" t="s">
        <v>187</v>
      </c>
      <c r="G38" s="240">
        <v>9906</v>
      </c>
      <c r="H38" s="240">
        <v>9906</v>
      </c>
      <c r="I38" s="159"/>
    </row>
    <row r="39" spans="1:12" ht="38.25" hidden="1" x14ac:dyDescent="0.2">
      <c r="A39" s="170" t="s">
        <v>262</v>
      </c>
      <c r="B39" s="189" t="s">
        <v>198</v>
      </c>
      <c r="C39" s="171" t="s">
        <v>142</v>
      </c>
      <c r="D39" s="171" t="s">
        <v>143</v>
      </c>
      <c r="E39" s="171" t="s">
        <v>235</v>
      </c>
      <c r="F39" s="171" t="s">
        <v>188</v>
      </c>
      <c r="G39" s="243">
        <v>0</v>
      </c>
      <c r="H39" s="243">
        <v>0</v>
      </c>
      <c r="I39" s="159"/>
    </row>
    <row r="40" spans="1:12" ht="42.75" customHeight="1" x14ac:dyDescent="0.2">
      <c r="A40" s="170" t="s">
        <v>273</v>
      </c>
      <c r="B40" s="189" t="s">
        <v>198</v>
      </c>
      <c r="C40" s="171" t="s">
        <v>142</v>
      </c>
      <c r="D40" s="171" t="s">
        <v>143</v>
      </c>
      <c r="E40" s="171" t="s">
        <v>235</v>
      </c>
      <c r="F40" s="171" t="s">
        <v>258</v>
      </c>
      <c r="G40" s="240">
        <v>1506.6</v>
      </c>
      <c r="H40" s="240">
        <v>1849.33</v>
      </c>
      <c r="I40" s="159"/>
    </row>
    <row r="41" spans="1:12" s="442" customFormat="1" ht="42.75" customHeight="1" x14ac:dyDescent="0.2">
      <c r="A41" s="436" t="s">
        <v>445</v>
      </c>
      <c r="B41" s="437" t="s">
        <v>198</v>
      </c>
      <c r="C41" s="438" t="s">
        <v>142</v>
      </c>
      <c r="D41" s="438" t="s">
        <v>143</v>
      </c>
      <c r="E41" s="438" t="s">
        <v>235</v>
      </c>
      <c r="F41" s="438" t="s">
        <v>159</v>
      </c>
      <c r="G41" s="486">
        <f>G42</f>
        <v>1000</v>
      </c>
      <c r="H41" s="486">
        <f>H42</f>
        <v>1000</v>
      </c>
      <c r="I41" s="440"/>
    </row>
    <row r="42" spans="1:12" ht="42.75" customHeight="1" x14ac:dyDescent="0.2">
      <c r="A42" s="170" t="s">
        <v>446</v>
      </c>
      <c r="B42" s="189" t="s">
        <v>198</v>
      </c>
      <c r="C42" s="171" t="s">
        <v>142</v>
      </c>
      <c r="D42" s="171" t="s">
        <v>143</v>
      </c>
      <c r="E42" s="171" t="s">
        <v>235</v>
      </c>
      <c r="F42" s="171" t="s">
        <v>447</v>
      </c>
      <c r="G42" s="240">
        <f>G43+G44</f>
        <v>1000</v>
      </c>
      <c r="H42" s="240">
        <f>H43+H44</f>
        <v>1000</v>
      </c>
      <c r="I42" s="159"/>
    </row>
    <row r="43" spans="1:12" ht="20.25" customHeight="1" x14ac:dyDescent="0.2">
      <c r="A43" s="170" t="s">
        <v>327</v>
      </c>
      <c r="B43" s="189" t="s">
        <v>198</v>
      </c>
      <c r="C43" s="171" t="s">
        <v>142</v>
      </c>
      <c r="D43" s="171" t="s">
        <v>143</v>
      </c>
      <c r="E43" s="171" t="s">
        <v>235</v>
      </c>
      <c r="F43" s="171" t="s">
        <v>191</v>
      </c>
      <c r="G43" s="243">
        <v>1000</v>
      </c>
      <c r="H43" s="243">
        <v>1000</v>
      </c>
      <c r="I43" s="159"/>
    </row>
    <row r="44" spans="1:12" ht="18" customHeight="1" x14ac:dyDescent="0.2">
      <c r="A44" s="170" t="s">
        <v>369</v>
      </c>
      <c r="B44" s="189" t="s">
        <v>198</v>
      </c>
      <c r="C44" s="171" t="s">
        <v>142</v>
      </c>
      <c r="D44" s="171" t="s">
        <v>143</v>
      </c>
      <c r="E44" s="171" t="s">
        <v>235</v>
      </c>
      <c r="F44" s="171" t="s">
        <v>370</v>
      </c>
      <c r="G44" s="243">
        <v>0</v>
      </c>
      <c r="H44" s="243">
        <v>0</v>
      </c>
    </row>
    <row r="45" spans="1:12" ht="25.5" hidden="1" x14ac:dyDescent="0.2">
      <c r="A45" s="170" t="s">
        <v>277</v>
      </c>
      <c r="B45" s="189" t="s">
        <v>198</v>
      </c>
      <c r="C45" s="171" t="s">
        <v>142</v>
      </c>
      <c r="D45" s="171" t="s">
        <v>143</v>
      </c>
      <c r="E45" s="171" t="s">
        <v>235</v>
      </c>
      <c r="F45" s="171" t="s">
        <v>274</v>
      </c>
      <c r="G45" s="243">
        <v>0</v>
      </c>
      <c r="H45" s="243">
        <v>0</v>
      </c>
    </row>
    <row r="46" spans="1:12" hidden="1" x14ac:dyDescent="0.2">
      <c r="A46" s="170" t="s">
        <v>264</v>
      </c>
      <c r="B46" s="189" t="s">
        <v>198</v>
      </c>
      <c r="C46" s="171" t="s">
        <v>142</v>
      </c>
      <c r="D46" s="171" t="s">
        <v>143</v>
      </c>
      <c r="E46" s="171" t="s">
        <v>235</v>
      </c>
      <c r="F46" s="171" t="s">
        <v>192</v>
      </c>
      <c r="G46" s="243">
        <v>0</v>
      </c>
      <c r="H46" s="243">
        <v>0</v>
      </c>
    </row>
    <row r="47" spans="1:12" ht="0.75" hidden="1" customHeight="1" x14ac:dyDescent="0.2">
      <c r="A47" s="170" t="s">
        <v>276</v>
      </c>
      <c r="B47" s="189" t="s">
        <v>198</v>
      </c>
      <c r="C47" s="171" t="s">
        <v>142</v>
      </c>
      <c r="D47" s="171" t="s">
        <v>143</v>
      </c>
      <c r="E47" s="171" t="s">
        <v>235</v>
      </c>
      <c r="F47" s="171" t="s">
        <v>275</v>
      </c>
      <c r="G47" s="243">
        <v>0</v>
      </c>
      <c r="H47" s="243">
        <v>0</v>
      </c>
    </row>
    <row r="48" spans="1:12" ht="45" x14ac:dyDescent="0.2">
      <c r="A48" s="298" t="s">
        <v>17</v>
      </c>
      <c r="B48" s="302" t="s">
        <v>198</v>
      </c>
      <c r="C48" s="299" t="s">
        <v>142</v>
      </c>
      <c r="D48" s="299" t="s">
        <v>143</v>
      </c>
      <c r="E48" s="299" t="s">
        <v>247</v>
      </c>
      <c r="F48" s="299" t="s">
        <v>156</v>
      </c>
      <c r="G48" s="469">
        <f t="shared" ref="G48:H51" si="1">G49</f>
        <v>0.7</v>
      </c>
      <c r="H48" s="469">
        <f t="shared" si="1"/>
        <v>0.7</v>
      </c>
    </row>
    <row r="49" spans="1:9" ht="89.25" x14ac:dyDescent="0.2">
      <c r="A49" s="172" t="s">
        <v>371</v>
      </c>
      <c r="B49" s="187" t="s">
        <v>198</v>
      </c>
      <c r="C49" s="173" t="s">
        <v>142</v>
      </c>
      <c r="D49" s="173" t="s">
        <v>143</v>
      </c>
      <c r="E49" s="173" t="s">
        <v>248</v>
      </c>
      <c r="F49" s="173" t="s">
        <v>156</v>
      </c>
      <c r="G49" s="238">
        <f t="shared" si="1"/>
        <v>0.7</v>
      </c>
      <c r="H49" s="238">
        <f t="shared" si="1"/>
        <v>0.7</v>
      </c>
    </row>
    <row r="50" spans="1:9" s="442" customFormat="1" ht="29.25" customHeight="1" x14ac:dyDescent="0.2">
      <c r="A50" s="436" t="s">
        <v>445</v>
      </c>
      <c r="B50" s="437" t="s">
        <v>198</v>
      </c>
      <c r="C50" s="438" t="s">
        <v>142</v>
      </c>
      <c r="D50" s="438" t="s">
        <v>143</v>
      </c>
      <c r="E50" s="438" t="s">
        <v>235</v>
      </c>
      <c r="F50" s="438" t="s">
        <v>159</v>
      </c>
      <c r="G50" s="486">
        <f t="shared" si="1"/>
        <v>0.7</v>
      </c>
      <c r="H50" s="486">
        <f t="shared" si="1"/>
        <v>0.7</v>
      </c>
      <c r="I50" s="440"/>
    </row>
    <row r="51" spans="1:9" ht="36" customHeight="1" x14ac:dyDescent="0.2">
      <c r="A51" s="170" t="s">
        <v>446</v>
      </c>
      <c r="B51" s="189" t="s">
        <v>198</v>
      </c>
      <c r="C51" s="171" t="s">
        <v>142</v>
      </c>
      <c r="D51" s="171" t="s">
        <v>143</v>
      </c>
      <c r="E51" s="171" t="s">
        <v>235</v>
      </c>
      <c r="F51" s="171" t="s">
        <v>447</v>
      </c>
      <c r="G51" s="240">
        <f t="shared" si="1"/>
        <v>0.7</v>
      </c>
      <c r="H51" s="240">
        <f t="shared" si="1"/>
        <v>0.7</v>
      </c>
      <c r="I51" s="159"/>
    </row>
    <row r="52" spans="1:9" ht="21.75" customHeight="1" x14ac:dyDescent="0.2">
      <c r="A52" s="170" t="s">
        <v>326</v>
      </c>
      <c r="B52" s="189" t="s">
        <v>198</v>
      </c>
      <c r="C52" s="171" t="s">
        <v>142</v>
      </c>
      <c r="D52" s="171" t="s">
        <v>143</v>
      </c>
      <c r="E52" s="171" t="s">
        <v>248</v>
      </c>
      <c r="F52" s="171" t="s">
        <v>191</v>
      </c>
      <c r="G52" s="243">
        <v>0.7</v>
      </c>
      <c r="H52" s="243">
        <v>0.7</v>
      </c>
    </row>
    <row r="53" spans="1:9" ht="2.25" hidden="1" customHeight="1" x14ac:dyDescent="0.2">
      <c r="A53" s="172" t="s">
        <v>278</v>
      </c>
      <c r="B53" s="187" t="s">
        <v>198</v>
      </c>
      <c r="C53" s="173" t="s">
        <v>142</v>
      </c>
      <c r="D53" s="173" t="s">
        <v>279</v>
      </c>
      <c r="E53" s="173" t="s">
        <v>231</v>
      </c>
      <c r="F53" s="173" t="s">
        <v>156</v>
      </c>
      <c r="G53" s="308">
        <f>G54</f>
        <v>0</v>
      </c>
      <c r="H53" s="308">
        <f>H54</f>
        <v>0</v>
      </c>
    </row>
    <row r="54" spans="1:9" ht="25.5" hidden="1" x14ac:dyDescent="0.2">
      <c r="A54" s="172" t="s">
        <v>49</v>
      </c>
      <c r="B54" s="187" t="s">
        <v>198</v>
      </c>
      <c r="C54" s="173" t="s">
        <v>142</v>
      </c>
      <c r="D54" s="173" t="s">
        <v>279</v>
      </c>
      <c r="E54" s="173" t="s">
        <v>232</v>
      </c>
      <c r="F54" s="173" t="s">
        <v>156</v>
      </c>
      <c r="G54" s="308">
        <f>G55</f>
        <v>0</v>
      </c>
      <c r="H54" s="308">
        <f>H55</f>
        <v>0</v>
      </c>
    </row>
    <row r="55" spans="1:9" hidden="1" x14ac:dyDescent="0.2">
      <c r="A55" s="170" t="s">
        <v>326</v>
      </c>
      <c r="B55" s="189" t="s">
        <v>198</v>
      </c>
      <c r="C55" s="171" t="s">
        <v>142</v>
      </c>
      <c r="D55" s="171" t="s">
        <v>279</v>
      </c>
      <c r="E55" s="171" t="s">
        <v>280</v>
      </c>
      <c r="F55" s="171" t="s">
        <v>330</v>
      </c>
      <c r="G55" s="243">
        <v>0</v>
      </c>
      <c r="H55" s="243">
        <v>0</v>
      </c>
    </row>
    <row r="56" spans="1:9" ht="18.75" customHeight="1" x14ac:dyDescent="0.2">
      <c r="A56" s="175" t="s">
        <v>161</v>
      </c>
      <c r="B56" s="190" t="s">
        <v>198</v>
      </c>
      <c r="C56" s="176" t="s">
        <v>142</v>
      </c>
      <c r="D56" s="176" t="s">
        <v>148</v>
      </c>
      <c r="E56" s="176" t="s">
        <v>231</v>
      </c>
      <c r="F56" s="176" t="s">
        <v>156</v>
      </c>
      <c r="G56" s="235">
        <f>G58</f>
        <v>55.69</v>
      </c>
      <c r="H56" s="235">
        <f>H58</f>
        <v>63.73</v>
      </c>
    </row>
    <row r="57" spans="1:9" ht="30" x14ac:dyDescent="0.2">
      <c r="A57" s="452" t="s">
        <v>49</v>
      </c>
      <c r="B57" s="453" t="s">
        <v>198</v>
      </c>
      <c r="C57" s="186" t="s">
        <v>142</v>
      </c>
      <c r="D57" s="186" t="s">
        <v>148</v>
      </c>
      <c r="E57" s="186" t="s">
        <v>232</v>
      </c>
      <c r="F57" s="186" t="s">
        <v>156</v>
      </c>
      <c r="G57" s="454">
        <f>G58</f>
        <v>55.69</v>
      </c>
      <c r="H57" s="454">
        <f>H58</f>
        <v>63.73</v>
      </c>
    </row>
    <row r="58" spans="1:9" ht="45" x14ac:dyDescent="0.2">
      <c r="A58" s="452" t="s">
        <v>13</v>
      </c>
      <c r="B58" s="453" t="s">
        <v>198</v>
      </c>
      <c r="C58" s="186" t="s">
        <v>142</v>
      </c>
      <c r="D58" s="186" t="s">
        <v>148</v>
      </c>
      <c r="E58" s="186" t="s">
        <v>233</v>
      </c>
      <c r="F58" s="186" t="s">
        <v>156</v>
      </c>
      <c r="G58" s="454">
        <f>G60</f>
        <v>55.69</v>
      </c>
      <c r="H58" s="454">
        <f>H60</f>
        <v>63.73</v>
      </c>
    </row>
    <row r="59" spans="1:9" ht="25.5" x14ac:dyDescent="0.2">
      <c r="A59" s="170" t="s">
        <v>15</v>
      </c>
      <c r="B59" s="189" t="s">
        <v>198</v>
      </c>
      <c r="C59" s="171" t="s">
        <v>142</v>
      </c>
      <c r="D59" s="171" t="s">
        <v>148</v>
      </c>
      <c r="E59" s="171" t="s">
        <v>234</v>
      </c>
      <c r="F59" s="171" t="s">
        <v>156</v>
      </c>
      <c r="G59" s="216">
        <f t="shared" ref="G59:H61" si="2">G60</f>
        <v>55.69</v>
      </c>
      <c r="H59" s="216">
        <f t="shared" si="2"/>
        <v>63.73</v>
      </c>
    </row>
    <row r="60" spans="1:9" ht="25.5" x14ac:dyDescent="0.2">
      <c r="A60" s="170" t="s">
        <v>12</v>
      </c>
      <c r="B60" s="189" t="s">
        <v>198</v>
      </c>
      <c r="C60" s="171" t="s">
        <v>142</v>
      </c>
      <c r="D60" s="171" t="s">
        <v>148</v>
      </c>
      <c r="E60" s="171" t="s">
        <v>236</v>
      </c>
      <c r="F60" s="171" t="s">
        <v>156</v>
      </c>
      <c r="G60" s="429">
        <f t="shared" si="2"/>
        <v>55.69</v>
      </c>
      <c r="H60" s="429">
        <f t="shared" si="2"/>
        <v>63.73</v>
      </c>
    </row>
    <row r="61" spans="1:9" x14ac:dyDescent="0.2">
      <c r="A61" s="170" t="s">
        <v>373</v>
      </c>
      <c r="B61" s="189" t="s">
        <v>198</v>
      </c>
      <c r="C61" s="171" t="s">
        <v>142</v>
      </c>
      <c r="D61" s="171" t="s">
        <v>148</v>
      </c>
      <c r="E61" s="171" t="s">
        <v>236</v>
      </c>
      <c r="F61" s="171" t="s">
        <v>374</v>
      </c>
      <c r="G61" s="429">
        <f t="shared" si="2"/>
        <v>55.69</v>
      </c>
      <c r="H61" s="429">
        <f t="shared" si="2"/>
        <v>63.73</v>
      </c>
    </row>
    <row r="62" spans="1:9" x14ac:dyDescent="0.2">
      <c r="A62" s="170" t="s">
        <v>194</v>
      </c>
      <c r="B62" s="189" t="s">
        <v>198</v>
      </c>
      <c r="C62" s="171" t="s">
        <v>142</v>
      </c>
      <c r="D62" s="171" t="s">
        <v>148</v>
      </c>
      <c r="E62" s="171" t="s">
        <v>236</v>
      </c>
      <c r="F62" s="171" t="s">
        <v>193</v>
      </c>
      <c r="G62" s="243">
        <v>55.69</v>
      </c>
      <c r="H62" s="243">
        <v>63.73</v>
      </c>
    </row>
    <row r="63" spans="1:9" ht="15.75" x14ac:dyDescent="0.2">
      <c r="A63" s="165" t="s">
        <v>168</v>
      </c>
      <c r="B63" s="202" t="s">
        <v>198</v>
      </c>
      <c r="C63" s="180" t="s">
        <v>158</v>
      </c>
      <c r="D63" s="180" t="s">
        <v>155</v>
      </c>
      <c r="E63" s="180" t="s">
        <v>231</v>
      </c>
      <c r="F63" s="180" t="s">
        <v>156</v>
      </c>
      <c r="G63" s="244">
        <f t="shared" ref="G63:H67" si="3">G64</f>
        <v>189.5</v>
      </c>
      <c r="H63" s="244">
        <f t="shared" si="3"/>
        <v>0</v>
      </c>
    </row>
    <row r="64" spans="1:9" ht="28.5" x14ac:dyDescent="0.2">
      <c r="A64" s="175" t="s">
        <v>166</v>
      </c>
      <c r="B64" s="190" t="s">
        <v>198</v>
      </c>
      <c r="C64" s="176" t="s">
        <v>158</v>
      </c>
      <c r="D64" s="176" t="s">
        <v>162</v>
      </c>
      <c r="E64" s="176" t="s">
        <v>231</v>
      </c>
      <c r="F64" s="176" t="s">
        <v>156</v>
      </c>
      <c r="G64" s="245">
        <f t="shared" si="3"/>
        <v>189.5</v>
      </c>
      <c r="H64" s="245">
        <f t="shared" si="3"/>
        <v>0</v>
      </c>
    </row>
    <row r="65" spans="1:12" ht="30" x14ac:dyDescent="0.2">
      <c r="A65" s="452" t="s">
        <v>49</v>
      </c>
      <c r="B65" s="453" t="s">
        <v>198</v>
      </c>
      <c r="C65" s="186" t="s">
        <v>158</v>
      </c>
      <c r="D65" s="186" t="s">
        <v>162</v>
      </c>
      <c r="E65" s="186" t="s">
        <v>232</v>
      </c>
      <c r="F65" s="186" t="s">
        <v>156</v>
      </c>
      <c r="G65" s="474">
        <f t="shared" si="3"/>
        <v>189.5</v>
      </c>
      <c r="H65" s="474">
        <f t="shared" si="3"/>
        <v>0</v>
      </c>
    </row>
    <row r="66" spans="1:12" ht="45" x14ac:dyDescent="0.2">
      <c r="A66" s="452" t="s">
        <v>16</v>
      </c>
      <c r="B66" s="453" t="s">
        <v>198</v>
      </c>
      <c r="C66" s="186" t="s">
        <v>158</v>
      </c>
      <c r="D66" s="186" t="s">
        <v>162</v>
      </c>
      <c r="E66" s="186" t="s">
        <v>237</v>
      </c>
      <c r="F66" s="186" t="s">
        <v>156</v>
      </c>
      <c r="G66" s="474">
        <f t="shared" si="3"/>
        <v>189.5</v>
      </c>
      <c r="H66" s="474">
        <f t="shared" si="3"/>
        <v>0</v>
      </c>
    </row>
    <row r="67" spans="1:12" x14ac:dyDescent="0.2">
      <c r="A67" s="170" t="s">
        <v>269</v>
      </c>
      <c r="B67" s="189" t="s">
        <v>198</v>
      </c>
      <c r="C67" s="171" t="s">
        <v>158</v>
      </c>
      <c r="D67" s="171" t="s">
        <v>162</v>
      </c>
      <c r="E67" s="171" t="s">
        <v>268</v>
      </c>
      <c r="F67" s="171" t="s">
        <v>156</v>
      </c>
      <c r="G67" s="430">
        <f t="shared" si="3"/>
        <v>189.5</v>
      </c>
      <c r="H67" s="430">
        <f t="shared" si="3"/>
        <v>0</v>
      </c>
    </row>
    <row r="68" spans="1:12" ht="25.5" x14ac:dyDescent="0.2">
      <c r="A68" s="170" t="s">
        <v>167</v>
      </c>
      <c r="B68" s="189" t="s">
        <v>198</v>
      </c>
      <c r="C68" s="171" t="s">
        <v>158</v>
      </c>
      <c r="D68" s="171" t="s">
        <v>162</v>
      </c>
      <c r="E68" s="171" t="s">
        <v>238</v>
      </c>
      <c r="F68" s="171" t="s">
        <v>156</v>
      </c>
      <c r="G68" s="430">
        <f>G69</f>
        <v>189.5</v>
      </c>
      <c r="H68" s="430">
        <f>H69</f>
        <v>0</v>
      </c>
    </row>
    <row r="69" spans="1:12" s="442" customFormat="1" ht="63.75" x14ac:dyDescent="0.2">
      <c r="A69" s="436" t="s">
        <v>441</v>
      </c>
      <c r="B69" s="437" t="s">
        <v>198</v>
      </c>
      <c r="C69" s="438" t="s">
        <v>158</v>
      </c>
      <c r="D69" s="438" t="s">
        <v>162</v>
      </c>
      <c r="E69" s="438" t="s">
        <v>238</v>
      </c>
      <c r="F69" s="438" t="s">
        <v>442</v>
      </c>
      <c r="G69" s="465">
        <f>G70</f>
        <v>189.5</v>
      </c>
      <c r="H69" s="465">
        <f>H70</f>
        <v>0</v>
      </c>
      <c r="J69" s="468"/>
      <c r="K69" s="468"/>
      <c r="L69" s="468"/>
    </row>
    <row r="70" spans="1:12" ht="25.5" x14ac:dyDescent="0.2">
      <c r="A70" s="170" t="s">
        <v>443</v>
      </c>
      <c r="B70" s="189" t="s">
        <v>198</v>
      </c>
      <c r="C70" s="171" t="s">
        <v>158</v>
      </c>
      <c r="D70" s="171" t="s">
        <v>162</v>
      </c>
      <c r="E70" s="171" t="s">
        <v>238</v>
      </c>
      <c r="F70" s="171" t="s">
        <v>444</v>
      </c>
      <c r="G70" s="430">
        <f>G71+G72</f>
        <v>189.5</v>
      </c>
      <c r="H70" s="430">
        <f>H71+H72</f>
        <v>0</v>
      </c>
      <c r="J70" s="217"/>
      <c r="K70" s="217"/>
      <c r="L70" s="217"/>
    </row>
    <row r="71" spans="1:12" ht="25.5" x14ac:dyDescent="0.2">
      <c r="A71" s="170" t="s">
        <v>260</v>
      </c>
      <c r="B71" s="189" t="s">
        <v>198</v>
      </c>
      <c r="C71" s="171" t="s">
        <v>158</v>
      </c>
      <c r="D71" s="171" t="s">
        <v>162</v>
      </c>
      <c r="E71" s="171" t="s">
        <v>238</v>
      </c>
      <c r="F71" s="171" t="s">
        <v>187</v>
      </c>
      <c r="G71" s="243">
        <v>145.5</v>
      </c>
      <c r="H71" s="243">
        <v>0</v>
      </c>
    </row>
    <row r="72" spans="1:12" ht="42" customHeight="1" x14ac:dyDescent="0.2">
      <c r="A72" s="170" t="s">
        <v>273</v>
      </c>
      <c r="B72" s="189" t="s">
        <v>198</v>
      </c>
      <c r="C72" s="171" t="s">
        <v>158</v>
      </c>
      <c r="D72" s="171" t="s">
        <v>162</v>
      </c>
      <c r="E72" s="171" t="s">
        <v>238</v>
      </c>
      <c r="F72" s="171" t="s">
        <v>258</v>
      </c>
      <c r="G72" s="243">
        <v>44</v>
      </c>
      <c r="H72" s="243">
        <v>0</v>
      </c>
    </row>
    <row r="73" spans="1:12" ht="0.75" customHeight="1" x14ac:dyDescent="0.2">
      <c r="A73" s="170" t="s">
        <v>190</v>
      </c>
      <c r="B73" s="189" t="s">
        <v>198</v>
      </c>
      <c r="C73" s="171" t="s">
        <v>158</v>
      </c>
      <c r="D73" s="171" t="s">
        <v>162</v>
      </c>
      <c r="E73" s="171" t="s">
        <v>238</v>
      </c>
      <c r="F73" s="171" t="s">
        <v>191</v>
      </c>
      <c r="G73" s="243">
        <v>0</v>
      </c>
      <c r="H73" s="243">
        <v>0</v>
      </c>
    </row>
    <row r="74" spans="1:12" ht="44.25" customHeight="1" x14ac:dyDescent="0.2">
      <c r="A74" s="181" t="s">
        <v>311</v>
      </c>
      <c r="B74" s="340" t="s">
        <v>198</v>
      </c>
      <c r="C74" s="340" t="s">
        <v>162</v>
      </c>
      <c r="D74" s="340" t="s">
        <v>155</v>
      </c>
      <c r="E74" s="340" t="s">
        <v>231</v>
      </c>
      <c r="F74" s="340" t="s">
        <v>156</v>
      </c>
      <c r="G74" s="308">
        <f t="shared" ref="G74:H77" si="4">G75</f>
        <v>0</v>
      </c>
      <c r="H74" s="308">
        <f t="shared" si="4"/>
        <v>0</v>
      </c>
    </row>
    <row r="75" spans="1:12" ht="18.75" customHeight="1" x14ac:dyDescent="0.2">
      <c r="A75" s="181" t="s">
        <v>312</v>
      </c>
      <c r="B75" s="340" t="s">
        <v>198</v>
      </c>
      <c r="C75" s="340" t="s">
        <v>162</v>
      </c>
      <c r="D75" s="340" t="s">
        <v>295</v>
      </c>
      <c r="E75" s="340" t="s">
        <v>231</v>
      </c>
      <c r="F75" s="340" t="s">
        <v>156</v>
      </c>
      <c r="G75" s="308">
        <f t="shared" si="4"/>
        <v>0</v>
      </c>
      <c r="H75" s="308">
        <f t="shared" si="4"/>
        <v>0</v>
      </c>
    </row>
    <row r="76" spans="1:12" ht="21.75" hidden="1" customHeight="1" x14ac:dyDescent="0.2">
      <c r="A76" s="345" t="s">
        <v>285</v>
      </c>
      <c r="B76" s="342" t="s">
        <v>198</v>
      </c>
      <c r="C76" s="342" t="s">
        <v>162</v>
      </c>
      <c r="D76" s="342" t="s">
        <v>295</v>
      </c>
      <c r="E76" s="342" t="s">
        <v>299</v>
      </c>
      <c r="F76" s="342" t="s">
        <v>156</v>
      </c>
      <c r="G76" s="243">
        <f t="shared" si="4"/>
        <v>0</v>
      </c>
      <c r="H76" s="243">
        <f t="shared" si="4"/>
        <v>0</v>
      </c>
    </row>
    <row r="77" spans="1:12" ht="27" hidden="1" customHeight="1" x14ac:dyDescent="0.2">
      <c r="A77" s="346" t="s">
        <v>300</v>
      </c>
      <c r="B77" s="344" t="s">
        <v>198</v>
      </c>
      <c r="C77" s="344" t="s">
        <v>162</v>
      </c>
      <c r="D77" s="344" t="s">
        <v>295</v>
      </c>
      <c r="E77" s="344" t="s">
        <v>292</v>
      </c>
      <c r="F77" s="344" t="s">
        <v>156</v>
      </c>
      <c r="G77" s="243">
        <f t="shared" si="4"/>
        <v>0</v>
      </c>
      <c r="H77" s="243">
        <f t="shared" si="4"/>
        <v>0</v>
      </c>
    </row>
    <row r="78" spans="1:12" ht="30" hidden="1" customHeight="1" x14ac:dyDescent="0.2">
      <c r="A78" s="343" t="s">
        <v>190</v>
      </c>
      <c r="B78" s="344" t="s">
        <v>198</v>
      </c>
      <c r="C78" s="344" t="s">
        <v>162</v>
      </c>
      <c r="D78" s="344" t="s">
        <v>295</v>
      </c>
      <c r="E78" s="344" t="s">
        <v>292</v>
      </c>
      <c r="F78" s="344" t="s">
        <v>191</v>
      </c>
      <c r="G78" s="243">
        <v>0</v>
      </c>
      <c r="H78" s="243">
        <v>0</v>
      </c>
    </row>
    <row r="79" spans="1:12" ht="21" customHeight="1" x14ac:dyDescent="0.2">
      <c r="A79" s="198" t="s">
        <v>54</v>
      </c>
      <c r="B79" s="202" t="s">
        <v>198</v>
      </c>
      <c r="C79" s="199" t="s">
        <v>143</v>
      </c>
      <c r="D79" s="199" t="s">
        <v>155</v>
      </c>
      <c r="E79" s="180" t="s">
        <v>231</v>
      </c>
      <c r="F79" s="199" t="s">
        <v>156</v>
      </c>
      <c r="G79" s="248">
        <f t="shared" ref="G79:H79" si="5">G80</f>
        <v>2020.5</v>
      </c>
      <c r="H79" s="248">
        <f t="shared" si="5"/>
        <v>2724.9</v>
      </c>
    </row>
    <row r="80" spans="1:12" ht="15.75" customHeight="1" x14ac:dyDescent="0.2">
      <c r="A80" s="183" t="s">
        <v>375</v>
      </c>
      <c r="B80" s="190" t="s">
        <v>198</v>
      </c>
      <c r="C80" s="176" t="s">
        <v>143</v>
      </c>
      <c r="D80" s="176" t="s">
        <v>90</v>
      </c>
      <c r="E80" s="176" t="s">
        <v>240</v>
      </c>
      <c r="F80" s="182" t="s">
        <v>156</v>
      </c>
      <c r="G80" s="235">
        <f t="shared" ref="G80:H84" si="6">G81</f>
        <v>2020.5</v>
      </c>
      <c r="H80" s="235">
        <f t="shared" si="6"/>
        <v>2724.9</v>
      </c>
    </row>
    <row r="81" spans="1:9" ht="30" customHeight="1" x14ac:dyDescent="0.2">
      <c r="A81" s="170" t="s">
        <v>285</v>
      </c>
      <c r="B81" s="189" t="s">
        <v>198</v>
      </c>
      <c r="C81" s="171" t="s">
        <v>143</v>
      </c>
      <c r="D81" s="171" t="s">
        <v>90</v>
      </c>
      <c r="E81" s="179" t="s">
        <v>241</v>
      </c>
      <c r="F81" s="179" t="s">
        <v>156</v>
      </c>
      <c r="G81" s="430">
        <f t="shared" si="6"/>
        <v>2020.5</v>
      </c>
      <c r="H81" s="430">
        <f t="shared" si="6"/>
        <v>2724.9</v>
      </c>
    </row>
    <row r="82" spans="1:9" ht="15.75" customHeight="1" x14ac:dyDescent="0.2">
      <c r="A82" s="170" t="s">
        <v>376</v>
      </c>
      <c r="B82" s="189" t="s">
        <v>198</v>
      </c>
      <c r="C82" s="179" t="s">
        <v>143</v>
      </c>
      <c r="D82" s="179" t="s">
        <v>90</v>
      </c>
      <c r="E82" s="171" t="s">
        <v>242</v>
      </c>
      <c r="F82" s="179" t="s">
        <v>156</v>
      </c>
      <c r="G82" s="430">
        <f t="shared" si="6"/>
        <v>2020.5</v>
      </c>
      <c r="H82" s="430">
        <f t="shared" si="6"/>
        <v>2724.9</v>
      </c>
    </row>
    <row r="83" spans="1:9" s="442" customFormat="1" ht="29.25" customHeight="1" x14ac:dyDescent="0.2">
      <c r="A83" s="436" t="s">
        <v>445</v>
      </c>
      <c r="B83" s="437" t="s">
        <v>198</v>
      </c>
      <c r="C83" s="438" t="s">
        <v>143</v>
      </c>
      <c r="D83" s="438" t="s">
        <v>90</v>
      </c>
      <c r="E83" s="438" t="s">
        <v>242</v>
      </c>
      <c r="F83" s="438" t="s">
        <v>159</v>
      </c>
      <c r="G83" s="486">
        <f t="shared" si="6"/>
        <v>2020.5</v>
      </c>
      <c r="H83" s="486">
        <f t="shared" si="6"/>
        <v>2724.9</v>
      </c>
      <c r="I83" s="440"/>
    </row>
    <row r="84" spans="1:9" ht="36" customHeight="1" x14ac:dyDescent="0.2">
      <c r="A84" s="170" t="s">
        <v>446</v>
      </c>
      <c r="B84" s="189" t="s">
        <v>198</v>
      </c>
      <c r="C84" s="171" t="s">
        <v>143</v>
      </c>
      <c r="D84" s="171" t="s">
        <v>90</v>
      </c>
      <c r="E84" s="171" t="s">
        <v>242</v>
      </c>
      <c r="F84" s="171" t="s">
        <v>447</v>
      </c>
      <c r="G84" s="240">
        <f t="shared" si="6"/>
        <v>2020.5</v>
      </c>
      <c r="H84" s="240">
        <f t="shared" si="6"/>
        <v>2724.9</v>
      </c>
      <c r="I84" s="159"/>
    </row>
    <row r="85" spans="1:9" ht="24.75" customHeight="1" x14ac:dyDescent="0.2">
      <c r="A85" s="170" t="s">
        <v>327</v>
      </c>
      <c r="B85" s="189" t="s">
        <v>198</v>
      </c>
      <c r="C85" s="171" t="s">
        <v>143</v>
      </c>
      <c r="D85" s="171" t="s">
        <v>90</v>
      </c>
      <c r="E85" s="171" t="s">
        <v>242</v>
      </c>
      <c r="F85" s="171" t="s">
        <v>191</v>
      </c>
      <c r="G85" s="243">
        <v>2020.5</v>
      </c>
      <c r="H85" s="243">
        <v>2724.9</v>
      </c>
    </row>
    <row r="86" spans="1:9" ht="3" hidden="1" customHeight="1" x14ac:dyDescent="0.2">
      <c r="A86" s="183" t="s">
        <v>52</v>
      </c>
      <c r="B86" s="190" t="s">
        <v>198</v>
      </c>
      <c r="C86" s="176" t="s">
        <v>143</v>
      </c>
      <c r="D86" s="176" t="s">
        <v>160</v>
      </c>
      <c r="E86" s="176" t="s">
        <v>231</v>
      </c>
      <c r="F86" s="182" t="s">
        <v>156</v>
      </c>
      <c r="G86" s="235" t="e">
        <f t="shared" ref="G86:H90" si="7">G87</f>
        <v>#REF!</v>
      </c>
      <c r="H86" s="235" t="e">
        <f t="shared" si="7"/>
        <v>#REF!</v>
      </c>
    </row>
    <row r="87" spans="1:9" ht="30" hidden="1" x14ac:dyDescent="0.2">
      <c r="A87" s="203" t="s">
        <v>49</v>
      </c>
      <c r="B87" s="206" t="s">
        <v>198</v>
      </c>
      <c r="C87" s="185" t="s">
        <v>143</v>
      </c>
      <c r="D87" s="185" t="s">
        <v>160</v>
      </c>
      <c r="E87" s="185" t="s">
        <v>232</v>
      </c>
      <c r="F87" s="185" t="s">
        <v>156</v>
      </c>
      <c r="G87" s="246" t="e">
        <f t="shared" si="7"/>
        <v>#REF!</v>
      </c>
      <c r="H87" s="246" t="e">
        <f t="shared" si="7"/>
        <v>#REF!</v>
      </c>
    </row>
    <row r="88" spans="1:9" ht="45" hidden="1" x14ac:dyDescent="0.2">
      <c r="A88" s="207" t="s">
        <v>13</v>
      </c>
      <c r="B88" s="209" t="s">
        <v>198</v>
      </c>
      <c r="C88" s="208" t="s">
        <v>143</v>
      </c>
      <c r="D88" s="208" t="s">
        <v>160</v>
      </c>
      <c r="E88" s="208" t="s">
        <v>233</v>
      </c>
      <c r="F88" s="208" t="s">
        <v>156</v>
      </c>
      <c r="G88" s="247" t="e">
        <f t="shared" si="7"/>
        <v>#REF!</v>
      </c>
      <c r="H88" s="247" t="e">
        <f t="shared" si="7"/>
        <v>#REF!</v>
      </c>
    </row>
    <row r="89" spans="1:9" ht="25.5" hidden="1" x14ac:dyDescent="0.2">
      <c r="A89" s="172" t="s">
        <v>15</v>
      </c>
      <c r="B89" s="187" t="s">
        <v>198</v>
      </c>
      <c r="C89" s="173" t="s">
        <v>143</v>
      </c>
      <c r="D89" s="173" t="s">
        <v>160</v>
      </c>
      <c r="E89" s="173" t="s">
        <v>234</v>
      </c>
      <c r="F89" s="173" t="s">
        <v>156</v>
      </c>
      <c r="G89" s="242" t="e">
        <f t="shared" si="7"/>
        <v>#REF!</v>
      </c>
      <c r="H89" s="242" t="e">
        <f t="shared" si="7"/>
        <v>#REF!</v>
      </c>
    </row>
    <row r="90" spans="1:9" ht="27" hidden="1" x14ac:dyDescent="0.2">
      <c r="A90" s="169" t="s">
        <v>53</v>
      </c>
      <c r="B90" s="187" t="s">
        <v>198</v>
      </c>
      <c r="C90" s="174" t="s">
        <v>143</v>
      </c>
      <c r="D90" s="174" t="s">
        <v>160</v>
      </c>
      <c r="E90" s="174" t="s">
        <v>243</v>
      </c>
      <c r="F90" s="178" t="s">
        <v>156</v>
      </c>
      <c r="G90" s="239" t="e">
        <f t="shared" si="7"/>
        <v>#REF!</v>
      </c>
      <c r="H90" s="239" t="e">
        <f t="shared" si="7"/>
        <v>#REF!</v>
      </c>
    </row>
    <row r="91" spans="1:9" ht="0.75" customHeight="1" x14ac:dyDescent="0.2">
      <c r="A91" s="170" t="s">
        <v>190</v>
      </c>
      <c r="B91" s="212" t="s">
        <v>198</v>
      </c>
      <c r="C91" s="171" t="s">
        <v>143</v>
      </c>
      <c r="D91" s="171" t="s">
        <v>160</v>
      </c>
      <c r="E91" s="171" t="s">
        <v>243</v>
      </c>
      <c r="F91" s="179" t="s">
        <v>191</v>
      </c>
      <c r="G91" s="243" t="e">
        <f>#REF!</f>
        <v>#REF!</v>
      </c>
      <c r="H91" s="243" t="e">
        <f>#REF!</f>
        <v>#REF!</v>
      </c>
    </row>
    <row r="92" spans="1:9" ht="31.5" x14ac:dyDescent="0.2">
      <c r="A92" s="200" t="s">
        <v>144</v>
      </c>
      <c r="B92" s="202" t="s">
        <v>198</v>
      </c>
      <c r="C92" s="199" t="s">
        <v>145</v>
      </c>
      <c r="D92" s="199" t="s">
        <v>155</v>
      </c>
      <c r="E92" s="180" t="s">
        <v>231</v>
      </c>
      <c r="F92" s="199" t="s">
        <v>156</v>
      </c>
      <c r="G92" s="250">
        <f>G105</f>
        <v>1159.4100000000001</v>
      </c>
      <c r="H92" s="250">
        <f>H105</f>
        <v>979.41</v>
      </c>
    </row>
    <row r="93" spans="1:9" ht="0.75" customHeight="1" x14ac:dyDescent="0.2">
      <c r="A93" s="181" t="s">
        <v>163</v>
      </c>
      <c r="B93" s="190" t="s">
        <v>198</v>
      </c>
      <c r="C93" s="182" t="s">
        <v>145</v>
      </c>
      <c r="D93" s="182" t="s">
        <v>142</v>
      </c>
      <c r="E93" s="176" t="s">
        <v>231</v>
      </c>
      <c r="F93" s="182" t="s">
        <v>156</v>
      </c>
      <c r="G93" s="251">
        <f>G109</f>
        <v>429.58</v>
      </c>
      <c r="H93" s="251">
        <f>H109</f>
        <v>249.58</v>
      </c>
    </row>
    <row r="94" spans="1:9" ht="15" hidden="1" x14ac:dyDescent="0.2">
      <c r="A94" s="204" t="s">
        <v>147</v>
      </c>
      <c r="B94" s="206" t="s">
        <v>198</v>
      </c>
      <c r="C94" s="205" t="s">
        <v>145</v>
      </c>
      <c r="D94" s="205" t="s">
        <v>142</v>
      </c>
      <c r="E94" s="185" t="s">
        <v>239</v>
      </c>
      <c r="F94" s="205" t="s">
        <v>156</v>
      </c>
      <c r="G94" s="249">
        <f t="shared" ref="G94:H97" si="8">G95</f>
        <v>0</v>
      </c>
      <c r="H94" s="249">
        <f t="shared" si="8"/>
        <v>0</v>
      </c>
    </row>
    <row r="95" spans="1:9" ht="30" hidden="1" x14ac:dyDescent="0.2">
      <c r="A95" s="207" t="s">
        <v>267</v>
      </c>
      <c r="B95" s="209" t="s">
        <v>198</v>
      </c>
      <c r="C95" s="208" t="s">
        <v>145</v>
      </c>
      <c r="D95" s="208" t="s">
        <v>142</v>
      </c>
      <c r="E95" s="208" t="s">
        <v>244</v>
      </c>
      <c r="F95" s="208" t="s">
        <v>156</v>
      </c>
      <c r="G95" s="247">
        <f t="shared" si="8"/>
        <v>0</v>
      </c>
      <c r="H95" s="247">
        <f t="shared" si="8"/>
        <v>0</v>
      </c>
    </row>
    <row r="96" spans="1:9" ht="25.5" hidden="1" x14ac:dyDescent="0.2">
      <c r="A96" s="172" t="s">
        <v>221</v>
      </c>
      <c r="B96" s="187" t="s">
        <v>198</v>
      </c>
      <c r="C96" s="173" t="s">
        <v>145</v>
      </c>
      <c r="D96" s="173" t="s">
        <v>142</v>
      </c>
      <c r="E96" s="173" t="s">
        <v>255</v>
      </c>
      <c r="F96" s="173" t="s">
        <v>156</v>
      </c>
      <c r="G96" s="242">
        <f t="shared" si="8"/>
        <v>0</v>
      </c>
      <c r="H96" s="242">
        <f t="shared" si="8"/>
        <v>0</v>
      </c>
    </row>
    <row r="97" spans="1:8" ht="13.5" hidden="1" customHeight="1" x14ac:dyDescent="0.2">
      <c r="A97" s="169" t="s">
        <v>220</v>
      </c>
      <c r="B97" s="212" t="s">
        <v>198</v>
      </c>
      <c r="C97" s="174" t="s">
        <v>145</v>
      </c>
      <c r="D97" s="174" t="s">
        <v>142</v>
      </c>
      <c r="E97" s="174" t="s">
        <v>245</v>
      </c>
      <c r="F97" s="174" t="s">
        <v>156</v>
      </c>
      <c r="G97" s="239">
        <f t="shared" si="8"/>
        <v>0</v>
      </c>
      <c r="H97" s="239">
        <f t="shared" si="8"/>
        <v>0</v>
      </c>
    </row>
    <row r="98" spans="1:8" ht="13.5" hidden="1" customHeight="1" x14ac:dyDescent="0.2">
      <c r="A98" s="170" t="s">
        <v>265</v>
      </c>
      <c r="B98" s="189" t="s">
        <v>198</v>
      </c>
      <c r="C98" s="171" t="s">
        <v>145</v>
      </c>
      <c r="D98" s="171" t="s">
        <v>142</v>
      </c>
      <c r="E98" s="171" t="s">
        <v>245</v>
      </c>
      <c r="F98" s="171" t="s">
        <v>219</v>
      </c>
      <c r="G98" s="240">
        <v>0</v>
      </c>
      <c r="H98" s="240">
        <v>0</v>
      </c>
    </row>
    <row r="99" spans="1:8" ht="15" hidden="1" customHeight="1" x14ac:dyDescent="0.2">
      <c r="A99" s="184" t="s">
        <v>164</v>
      </c>
      <c r="B99" s="190" t="s">
        <v>198</v>
      </c>
      <c r="C99" s="176" t="s">
        <v>145</v>
      </c>
      <c r="D99" s="176" t="s">
        <v>158</v>
      </c>
      <c r="E99" s="176" t="s">
        <v>231</v>
      </c>
      <c r="F99" s="182" t="s">
        <v>156</v>
      </c>
      <c r="G99" s="215" t="e">
        <f t="shared" ref="G99:H103" si="9">G100</f>
        <v>#REF!</v>
      </c>
      <c r="H99" s="215" t="e">
        <f t="shared" si="9"/>
        <v>#REF!</v>
      </c>
    </row>
    <row r="100" spans="1:8" ht="30" hidden="1" x14ac:dyDescent="0.2">
      <c r="A100" s="203" t="s">
        <v>49</v>
      </c>
      <c r="B100" s="206" t="s">
        <v>198</v>
      </c>
      <c r="C100" s="185" t="s">
        <v>145</v>
      </c>
      <c r="D100" s="185" t="s">
        <v>158</v>
      </c>
      <c r="E100" s="185" t="s">
        <v>232</v>
      </c>
      <c r="F100" s="185" t="s">
        <v>156</v>
      </c>
      <c r="G100" s="246" t="e">
        <f t="shared" si="9"/>
        <v>#REF!</v>
      </c>
      <c r="H100" s="246" t="e">
        <f t="shared" si="9"/>
        <v>#REF!</v>
      </c>
    </row>
    <row r="101" spans="1:8" ht="27.75" hidden="1" customHeight="1" x14ac:dyDescent="0.2">
      <c r="A101" s="207" t="s">
        <v>13</v>
      </c>
      <c r="B101" s="209" t="s">
        <v>198</v>
      </c>
      <c r="C101" s="208" t="s">
        <v>145</v>
      </c>
      <c r="D101" s="208" t="s">
        <v>158</v>
      </c>
      <c r="E101" s="208" t="s">
        <v>233</v>
      </c>
      <c r="F101" s="208" t="s">
        <v>156</v>
      </c>
      <c r="G101" s="247" t="e">
        <f t="shared" si="9"/>
        <v>#REF!</v>
      </c>
      <c r="H101" s="247" t="e">
        <f t="shared" si="9"/>
        <v>#REF!</v>
      </c>
    </row>
    <row r="102" spans="1:8" ht="15" hidden="1" customHeight="1" x14ac:dyDescent="0.2">
      <c r="A102" s="172" t="s">
        <v>15</v>
      </c>
      <c r="B102" s="187" t="s">
        <v>198</v>
      </c>
      <c r="C102" s="173" t="s">
        <v>145</v>
      </c>
      <c r="D102" s="173" t="s">
        <v>158</v>
      </c>
      <c r="E102" s="173" t="s">
        <v>234</v>
      </c>
      <c r="F102" s="173" t="s">
        <v>156</v>
      </c>
      <c r="G102" s="242" t="e">
        <f t="shared" si="9"/>
        <v>#REF!</v>
      </c>
      <c r="H102" s="242" t="e">
        <f t="shared" si="9"/>
        <v>#REF!</v>
      </c>
    </row>
    <row r="103" spans="1:8" ht="18.75" hidden="1" customHeight="1" x14ac:dyDescent="0.2">
      <c r="A103" s="169" t="s">
        <v>3</v>
      </c>
      <c r="B103" s="212" t="s">
        <v>198</v>
      </c>
      <c r="C103" s="174" t="s">
        <v>145</v>
      </c>
      <c r="D103" s="174" t="s">
        <v>158</v>
      </c>
      <c r="E103" s="174" t="s">
        <v>246</v>
      </c>
      <c r="F103" s="174" t="s">
        <v>156</v>
      </c>
      <c r="G103" s="239" t="e">
        <f t="shared" si="9"/>
        <v>#REF!</v>
      </c>
      <c r="H103" s="239" t="e">
        <f t="shared" si="9"/>
        <v>#REF!</v>
      </c>
    </row>
    <row r="104" spans="1:8" ht="22.5" hidden="1" customHeight="1" x14ac:dyDescent="0.2">
      <c r="A104" s="170" t="s">
        <v>50</v>
      </c>
      <c r="B104" s="189" t="s">
        <v>198</v>
      </c>
      <c r="C104" s="171" t="s">
        <v>145</v>
      </c>
      <c r="D104" s="171" t="s">
        <v>158</v>
      </c>
      <c r="E104" s="171" t="s">
        <v>246</v>
      </c>
      <c r="F104" s="179" t="s">
        <v>159</v>
      </c>
      <c r="G104" s="243" t="e">
        <f>SUM(#REF!)</f>
        <v>#REF!</v>
      </c>
      <c r="H104" s="243" t="e">
        <f>SUM(#REF!)</f>
        <v>#REF!</v>
      </c>
    </row>
    <row r="105" spans="1:8" ht="18" customHeight="1" x14ac:dyDescent="0.2">
      <c r="A105" s="184" t="s">
        <v>182</v>
      </c>
      <c r="B105" s="190" t="s">
        <v>198</v>
      </c>
      <c r="C105" s="176" t="s">
        <v>145</v>
      </c>
      <c r="D105" s="176" t="s">
        <v>162</v>
      </c>
      <c r="E105" s="176" t="s">
        <v>231</v>
      </c>
      <c r="F105" s="182" t="s">
        <v>156</v>
      </c>
      <c r="G105" s="215">
        <f>G112+G119</f>
        <v>1159.4100000000001</v>
      </c>
      <c r="H105" s="215">
        <f>H112+H119</f>
        <v>979.41</v>
      </c>
    </row>
    <row r="106" spans="1:8" ht="38.25" hidden="1" x14ac:dyDescent="0.2">
      <c r="A106" s="172" t="s">
        <v>284</v>
      </c>
      <c r="B106" s="187" t="s">
        <v>198</v>
      </c>
      <c r="C106" s="173" t="s">
        <v>145</v>
      </c>
      <c r="D106" s="173" t="s">
        <v>162</v>
      </c>
      <c r="E106" s="173" t="s">
        <v>286</v>
      </c>
      <c r="F106" s="177" t="s">
        <v>156</v>
      </c>
      <c r="G106" s="308">
        <f>G107</f>
        <v>0</v>
      </c>
      <c r="H106" s="308">
        <f>H107</f>
        <v>0</v>
      </c>
    </row>
    <row r="107" spans="1:8" ht="25.5" hidden="1" x14ac:dyDescent="0.2">
      <c r="A107" s="170" t="s">
        <v>285</v>
      </c>
      <c r="B107" s="189" t="s">
        <v>198</v>
      </c>
      <c r="C107" s="171" t="s">
        <v>145</v>
      </c>
      <c r="D107" s="171" t="s">
        <v>162</v>
      </c>
      <c r="E107" s="171" t="s">
        <v>287</v>
      </c>
      <c r="F107" s="179" t="s">
        <v>156</v>
      </c>
      <c r="G107" s="243">
        <f>G108</f>
        <v>0</v>
      </c>
      <c r="H107" s="243">
        <f>H108</f>
        <v>0</v>
      </c>
    </row>
    <row r="108" spans="1:8" ht="38.25" hidden="1" x14ac:dyDescent="0.2">
      <c r="A108" s="170" t="s">
        <v>190</v>
      </c>
      <c r="B108" s="189" t="s">
        <v>198</v>
      </c>
      <c r="C108" s="171" t="s">
        <v>145</v>
      </c>
      <c r="D108" s="171" t="s">
        <v>162</v>
      </c>
      <c r="E108" s="171" t="s">
        <v>287</v>
      </c>
      <c r="F108" s="179" t="s">
        <v>191</v>
      </c>
      <c r="G108" s="243">
        <v>0</v>
      </c>
      <c r="H108" s="243">
        <v>0</v>
      </c>
    </row>
    <row r="109" spans="1:8" ht="30" x14ac:dyDescent="0.2">
      <c r="A109" s="452" t="s">
        <v>49</v>
      </c>
      <c r="B109" s="453" t="s">
        <v>198</v>
      </c>
      <c r="C109" s="186" t="s">
        <v>145</v>
      </c>
      <c r="D109" s="186" t="s">
        <v>162</v>
      </c>
      <c r="E109" s="186" t="s">
        <v>232</v>
      </c>
      <c r="F109" s="186" t="s">
        <v>156</v>
      </c>
      <c r="G109" s="474">
        <f t="shared" ref="G109:H113" si="10">G110</f>
        <v>429.58</v>
      </c>
      <c r="H109" s="474">
        <f t="shared" si="10"/>
        <v>249.58</v>
      </c>
    </row>
    <row r="110" spans="1:8" ht="45" x14ac:dyDescent="0.2">
      <c r="A110" s="452" t="s">
        <v>13</v>
      </c>
      <c r="B110" s="453" t="s">
        <v>198</v>
      </c>
      <c r="C110" s="186" t="s">
        <v>145</v>
      </c>
      <c r="D110" s="186" t="s">
        <v>162</v>
      </c>
      <c r="E110" s="186" t="s">
        <v>233</v>
      </c>
      <c r="F110" s="186" t="s">
        <v>156</v>
      </c>
      <c r="G110" s="474">
        <f t="shared" si="10"/>
        <v>429.58</v>
      </c>
      <c r="H110" s="474">
        <f t="shared" si="10"/>
        <v>249.58</v>
      </c>
    </row>
    <row r="111" spans="1:8" ht="25.5" x14ac:dyDescent="0.2">
      <c r="A111" s="170" t="s">
        <v>15</v>
      </c>
      <c r="B111" s="189" t="s">
        <v>198</v>
      </c>
      <c r="C111" s="171" t="s">
        <v>145</v>
      </c>
      <c r="D111" s="186" t="s">
        <v>162</v>
      </c>
      <c r="E111" s="171" t="s">
        <v>234</v>
      </c>
      <c r="F111" s="171" t="s">
        <v>156</v>
      </c>
      <c r="G111" s="430">
        <f t="shared" si="10"/>
        <v>429.58</v>
      </c>
      <c r="H111" s="430">
        <f t="shared" si="10"/>
        <v>249.58</v>
      </c>
    </row>
    <row r="112" spans="1:8" ht="14.25" x14ac:dyDescent="0.2">
      <c r="A112" s="172" t="s">
        <v>183</v>
      </c>
      <c r="B112" s="187" t="s">
        <v>198</v>
      </c>
      <c r="C112" s="173" t="s">
        <v>145</v>
      </c>
      <c r="D112" s="176" t="s">
        <v>162</v>
      </c>
      <c r="E112" s="173" t="s">
        <v>249</v>
      </c>
      <c r="F112" s="173" t="s">
        <v>156</v>
      </c>
      <c r="G112" s="242">
        <f t="shared" si="10"/>
        <v>429.58</v>
      </c>
      <c r="H112" s="242">
        <f t="shared" si="10"/>
        <v>249.58</v>
      </c>
    </row>
    <row r="113" spans="1:9" s="442" customFormat="1" ht="29.25" customHeight="1" x14ac:dyDescent="0.2">
      <c r="A113" s="436" t="s">
        <v>445</v>
      </c>
      <c r="B113" s="437" t="s">
        <v>198</v>
      </c>
      <c r="C113" s="438" t="s">
        <v>145</v>
      </c>
      <c r="D113" s="438" t="s">
        <v>162</v>
      </c>
      <c r="E113" s="438" t="s">
        <v>249</v>
      </c>
      <c r="F113" s="438" t="s">
        <v>159</v>
      </c>
      <c r="G113" s="486">
        <f t="shared" si="10"/>
        <v>429.58</v>
      </c>
      <c r="H113" s="486">
        <f t="shared" si="10"/>
        <v>249.58</v>
      </c>
      <c r="I113" s="440"/>
    </row>
    <row r="114" spans="1:9" ht="36" customHeight="1" x14ac:dyDescent="0.2">
      <c r="A114" s="170" t="s">
        <v>446</v>
      </c>
      <c r="B114" s="189" t="s">
        <v>198</v>
      </c>
      <c r="C114" s="171" t="s">
        <v>145</v>
      </c>
      <c r="D114" s="171" t="s">
        <v>162</v>
      </c>
      <c r="E114" s="171" t="s">
        <v>249</v>
      </c>
      <c r="F114" s="171" t="s">
        <v>447</v>
      </c>
      <c r="G114" s="240">
        <f>G115+G117</f>
        <v>429.58</v>
      </c>
      <c r="H114" s="240">
        <f>H115+H117</f>
        <v>249.58</v>
      </c>
      <c r="I114" s="159"/>
    </row>
    <row r="115" spans="1:9" ht="21" customHeight="1" x14ac:dyDescent="0.2">
      <c r="A115" s="170" t="s">
        <v>326</v>
      </c>
      <c r="B115" s="189" t="s">
        <v>198</v>
      </c>
      <c r="C115" s="171" t="s">
        <v>145</v>
      </c>
      <c r="D115" s="186" t="s">
        <v>162</v>
      </c>
      <c r="E115" s="171" t="s">
        <v>249</v>
      </c>
      <c r="F115" s="171" t="s">
        <v>191</v>
      </c>
      <c r="G115" s="252">
        <v>429.58</v>
      </c>
      <c r="H115" s="252">
        <v>249.58</v>
      </c>
    </row>
    <row r="116" spans="1:9" ht="14.25" hidden="1" x14ac:dyDescent="0.2">
      <c r="A116" s="487" t="s">
        <v>184</v>
      </c>
      <c r="B116" s="187" t="s">
        <v>198</v>
      </c>
      <c r="C116" s="173" t="s">
        <v>145</v>
      </c>
      <c r="D116" s="176" t="s">
        <v>162</v>
      </c>
      <c r="E116" s="173" t="s">
        <v>256</v>
      </c>
      <c r="F116" s="173" t="s">
        <v>156</v>
      </c>
      <c r="G116" s="488">
        <f>G117</f>
        <v>0</v>
      </c>
      <c r="H116" s="488">
        <f>H117</f>
        <v>0</v>
      </c>
    </row>
    <row r="117" spans="1:9" ht="16.5" customHeight="1" x14ac:dyDescent="0.2">
      <c r="A117" s="170" t="s">
        <v>369</v>
      </c>
      <c r="B117" s="189" t="s">
        <v>198</v>
      </c>
      <c r="C117" s="171" t="s">
        <v>145</v>
      </c>
      <c r="D117" s="186" t="s">
        <v>162</v>
      </c>
      <c r="E117" s="171" t="s">
        <v>249</v>
      </c>
      <c r="F117" s="171" t="s">
        <v>370</v>
      </c>
      <c r="G117" s="243">
        <v>0</v>
      </c>
      <c r="H117" s="243">
        <v>0</v>
      </c>
    </row>
    <row r="118" spans="1:9" ht="25.5" x14ac:dyDescent="0.2">
      <c r="A118" s="170" t="s">
        <v>49</v>
      </c>
      <c r="B118" s="189" t="s">
        <v>198</v>
      </c>
      <c r="C118" s="171" t="s">
        <v>145</v>
      </c>
      <c r="D118" s="171" t="s">
        <v>162</v>
      </c>
      <c r="E118" s="171" t="s">
        <v>321</v>
      </c>
      <c r="F118" s="171" t="s">
        <v>156</v>
      </c>
      <c r="G118" s="243">
        <f t="shared" ref="G118:H121" si="11">G119</f>
        <v>729.83</v>
      </c>
      <c r="H118" s="243">
        <f t="shared" si="11"/>
        <v>729.83</v>
      </c>
    </row>
    <row r="119" spans="1:9" s="156" customFormat="1" ht="16.5" customHeight="1" x14ac:dyDescent="0.2">
      <c r="A119" s="172" t="s">
        <v>322</v>
      </c>
      <c r="B119" s="187" t="s">
        <v>198</v>
      </c>
      <c r="C119" s="173" t="s">
        <v>145</v>
      </c>
      <c r="D119" s="173" t="s">
        <v>162</v>
      </c>
      <c r="E119" s="173" t="s">
        <v>323</v>
      </c>
      <c r="F119" s="173" t="s">
        <v>156</v>
      </c>
      <c r="G119" s="308">
        <f t="shared" si="11"/>
        <v>729.83</v>
      </c>
      <c r="H119" s="308">
        <f t="shared" si="11"/>
        <v>729.83</v>
      </c>
    </row>
    <row r="120" spans="1:9" s="442" customFormat="1" ht="29.25" customHeight="1" x14ac:dyDescent="0.2">
      <c r="A120" s="436" t="s">
        <v>445</v>
      </c>
      <c r="B120" s="437" t="s">
        <v>198</v>
      </c>
      <c r="C120" s="438" t="s">
        <v>145</v>
      </c>
      <c r="D120" s="438" t="s">
        <v>162</v>
      </c>
      <c r="E120" s="438" t="s">
        <v>481</v>
      </c>
      <c r="F120" s="438" t="s">
        <v>159</v>
      </c>
      <c r="G120" s="486">
        <f t="shared" si="11"/>
        <v>729.83</v>
      </c>
      <c r="H120" s="486">
        <f t="shared" si="11"/>
        <v>729.83</v>
      </c>
      <c r="I120" s="440"/>
    </row>
    <row r="121" spans="1:9" ht="36" customHeight="1" x14ac:dyDescent="0.2">
      <c r="A121" s="170" t="s">
        <v>446</v>
      </c>
      <c r="B121" s="189" t="s">
        <v>198</v>
      </c>
      <c r="C121" s="171" t="s">
        <v>145</v>
      </c>
      <c r="D121" s="171" t="s">
        <v>162</v>
      </c>
      <c r="E121" s="171" t="s">
        <v>323</v>
      </c>
      <c r="F121" s="171" t="s">
        <v>447</v>
      </c>
      <c r="G121" s="240">
        <f t="shared" si="11"/>
        <v>729.83</v>
      </c>
      <c r="H121" s="240">
        <f t="shared" si="11"/>
        <v>729.83</v>
      </c>
      <c r="I121" s="159"/>
    </row>
    <row r="122" spans="1:9" ht="21" customHeight="1" x14ac:dyDescent="0.2">
      <c r="A122" s="170" t="s">
        <v>327</v>
      </c>
      <c r="B122" s="189" t="s">
        <v>198</v>
      </c>
      <c r="C122" s="171" t="s">
        <v>145</v>
      </c>
      <c r="D122" s="171" t="s">
        <v>162</v>
      </c>
      <c r="E122" s="171" t="s">
        <v>323</v>
      </c>
      <c r="F122" s="171" t="s">
        <v>191</v>
      </c>
      <c r="G122" s="243">
        <v>729.83</v>
      </c>
      <c r="H122" s="243">
        <v>729.83</v>
      </c>
    </row>
    <row r="123" spans="1:9" ht="15.75" x14ac:dyDescent="0.2">
      <c r="A123" s="165" t="s">
        <v>309</v>
      </c>
      <c r="B123" s="201" t="s">
        <v>198</v>
      </c>
      <c r="C123" s="180" t="s">
        <v>146</v>
      </c>
      <c r="D123" s="180" t="s">
        <v>155</v>
      </c>
      <c r="E123" s="180" t="s">
        <v>231</v>
      </c>
      <c r="F123" s="180" t="s">
        <v>156</v>
      </c>
      <c r="G123" s="244">
        <f>G124</f>
        <v>8977.35</v>
      </c>
      <c r="H123" s="244">
        <f>H124</f>
        <v>8977.35</v>
      </c>
    </row>
    <row r="124" spans="1:9" ht="15.75" customHeight="1" x14ac:dyDescent="0.2">
      <c r="A124" s="175" t="s">
        <v>165</v>
      </c>
      <c r="B124" s="190" t="s">
        <v>198</v>
      </c>
      <c r="C124" s="176" t="s">
        <v>146</v>
      </c>
      <c r="D124" s="176" t="s">
        <v>142</v>
      </c>
      <c r="E124" s="176" t="s">
        <v>231</v>
      </c>
      <c r="F124" s="176" t="s">
        <v>156</v>
      </c>
      <c r="G124" s="245">
        <f>G125+G129</f>
        <v>8977.35</v>
      </c>
      <c r="H124" s="245">
        <f>H125+H129</f>
        <v>8977.35</v>
      </c>
    </row>
    <row r="125" spans="1:9" ht="29.25" hidden="1" customHeight="1" x14ac:dyDescent="0.2">
      <c r="A125" s="204" t="s">
        <v>147</v>
      </c>
      <c r="B125" s="206" t="s">
        <v>198</v>
      </c>
      <c r="C125" s="185" t="s">
        <v>146</v>
      </c>
      <c r="D125" s="185" t="s">
        <v>142</v>
      </c>
      <c r="E125" s="185" t="s">
        <v>239</v>
      </c>
      <c r="F125" s="185" t="s">
        <v>156</v>
      </c>
      <c r="G125" s="249">
        <f t="shared" ref="G125:H127" si="12">G126</f>
        <v>0</v>
      </c>
      <c r="H125" s="249">
        <f t="shared" si="12"/>
        <v>0</v>
      </c>
    </row>
    <row r="126" spans="1:9" ht="33" hidden="1" customHeight="1" x14ac:dyDescent="0.2">
      <c r="A126" s="207" t="s">
        <v>310</v>
      </c>
      <c r="B126" s="209" t="s">
        <v>198</v>
      </c>
      <c r="C126" s="208" t="s">
        <v>146</v>
      </c>
      <c r="D126" s="208" t="s">
        <v>142</v>
      </c>
      <c r="E126" s="208" t="s">
        <v>332</v>
      </c>
      <c r="F126" s="208" t="s">
        <v>156</v>
      </c>
      <c r="G126" s="247">
        <f t="shared" si="12"/>
        <v>0</v>
      </c>
      <c r="H126" s="247">
        <f t="shared" si="12"/>
        <v>0</v>
      </c>
    </row>
    <row r="127" spans="1:9" ht="33.75" hidden="1" customHeight="1" x14ac:dyDescent="0.2">
      <c r="A127" s="172" t="s">
        <v>222</v>
      </c>
      <c r="B127" s="187" t="s">
        <v>198</v>
      </c>
      <c r="C127" s="173" t="s">
        <v>146</v>
      </c>
      <c r="D127" s="173" t="s">
        <v>142</v>
      </c>
      <c r="E127" s="173" t="s">
        <v>331</v>
      </c>
      <c r="F127" s="173" t="s">
        <v>156</v>
      </c>
      <c r="G127" s="242">
        <f t="shared" si="12"/>
        <v>0</v>
      </c>
      <c r="H127" s="242">
        <f t="shared" si="12"/>
        <v>0</v>
      </c>
    </row>
    <row r="128" spans="1:9" ht="37.5" hidden="1" customHeight="1" x14ac:dyDescent="0.2">
      <c r="A128" s="170" t="s">
        <v>190</v>
      </c>
      <c r="B128" s="189" t="s">
        <v>198</v>
      </c>
      <c r="C128" s="171" t="s">
        <v>146</v>
      </c>
      <c r="D128" s="171" t="s">
        <v>142</v>
      </c>
      <c r="E128" s="171" t="s">
        <v>331</v>
      </c>
      <c r="F128" s="171" t="s">
        <v>191</v>
      </c>
      <c r="G128" s="239">
        <v>0</v>
      </c>
      <c r="H128" s="239">
        <v>0</v>
      </c>
    </row>
    <row r="129" spans="1:12" ht="30" x14ac:dyDescent="0.2">
      <c r="A129" s="452" t="s">
        <v>49</v>
      </c>
      <c r="B129" s="453" t="s">
        <v>198</v>
      </c>
      <c r="C129" s="186" t="s">
        <v>146</v>
      </c>
      <c r="D129" s="186" t="s">
        <v>142</v>
      </c>
      <c r="E129" s="186" t="s">
        <v>232</v>
      </c>
      <c r="F129" s="186" t="s">
        <v>156</v>
      </c>
      <c r="G129" s="474">
        <f t="shared" ref="G129:H131" si="13">G130</f>
        <v>8977.35</v>
      </c>
      <c r="H129" s="474">
        <f t="shared" si="13"/>
        <v>8977.35</v>
      </c>
    </row>
    <row r="130" spans="1:12" ht="45" x14ac:dyDescent="0.2">
      <c r="A130" s="452" t="s">
        <v>13</v>
      </c>
      <c r="B130" s="453" t="s">
        <v>198</v>
      </c>
      <c r="C130" s="186" t="s">
        <v>146</v>
      </c>
      <c r="D130" s="186" t="s">
        <v>142</v>
      </c>
      <c r="E130" s="186" t="s">
        <v>233</v>
      </c>
      <c r="F130" s="186" t="s">
        <v>156</v>
      </c>
      <c r="G130" s="474">
        <f t="shared" si="13"/>
        <v>8977.35</v>
      </c>
      <c r="H130" s="474">
        <f t="shared" si="13"/>
        <v>8977.35</v>
      </c>
    </row>
    <row r="131" spans="1:12" ht="25.5" x14ac:dyDescent="0.2">
      <c r="A131" s="170" t="s">
        <v>15</v>
      </c>
      <c r="B131" s="189" t="s">
        <v>198</v>
      </c>
      <c r="C131" s="171" t="s">
        <v>146</v>
      </c>
      <c r="D131" s="171" t="s">
        <v>142</v>
      </c>
      <c r="E131" s="171" t="s">
        <v>234</v>
      </c>
      <c r="F131" s="171" t="s">
        <v>156</v>
      </c>
      <c r="G131" s="430">
        <f t="shared" si="13"/>
        <v>8977.35</v>
      </c>
      <c r="H131" s="430">
        <f t="shared" si="13"/>
        <v>8977.35</v>
      </c>
    </row>
    <row r="132" spans="1:12" ht="38.25" x14ac:dyDescent="0.2">
      <c r="A132" s="170" t="s">
        <v>42</v>
      </c>
      <c r="B132" s="189" t="s">
        <v>198</v>
      </c>
      <c r="C132" s="171" t="s">
        <v>146</v>
      </c>
      <c r="D132" s="171" t="s">
        <v>142</v>
      </c>
      <c r="E132" s="171" t="s">
        <v>252</v>
      </c>
      <c r="F132" s="171" t="s">
        <v>156</v>
      </c>
      <c r="G132" s="430">
        <f>G133+G138</f>
        <v>8977.35</v>
      </c>
      <c r="H132" s="430">
        <f>H133+H138</f>
        <v>8977.35</v>
      </c>
    </row>
    <row r="133" spans="1:12" s="442" customFormat="1" ht="63.75" x14ac:dyDescent="0.2">
      <c r="A133" s="436" t="s">
        <v>441</v>
      </c>
      <c r="B133" s="437" t="s">
        <v>198</v>
      </c>
      <c r="C133" s="438" t="s">
        <v>146</v>
      </c>
      <c r="D133" s="438" t="s">
        <v>142</v>
      </c>
      <c r="E133" s="438" t="s">
        <v>252</v>
      </c>
      <c r="F133" s="438" t="s">
        <v>442</v>
      </c>
      <c r="G133" s="465">
        <f>G134</f>
        <v>7977.35</v>
      </c>
      <c r="H133" s="465">
        <f>H134</f>
        <v>7977.35</v>
      </c>
      <c r="J133" s="468"/>
      <c r="K133" s="468"/>
      <c r="L133" s="468"/>
    </row>
    <row r="134" spans="1:12" ht="25.5" x14ac:dyDescent="0.2">
      <c r="A134" s="170" t="s">
        <v>443</v>
      </c>
      <c r="B134" s="189" t="s">
        <v>198</v>
      </c>
      <c r="C134" s="171" t="s">
        <v>146</v>
      </c>
      <c r="D134" s="171" t="s">
        <v>142</v>
      </c>
      <c r="E134" s="171" t="s">
        <v>252</v>
      </c>
      <c r="F134" s="171" t="s">
        <v>444</v>
      </c>
      <c r="G134" s="430">
        <f>G135+G137</f>
        <v>7977.35</v>
      </c>
      <c r="H134" s="430">
        <f>H135+H137</f>
        <v>7977.35</v>
      </c>
      <c r="J134" s="217"/>
      <c r="K134" s="217"/>
      <c r="L134" s="217"/>
    </row>
    <row r="135" spans="1:12" ht="20.25" customHeight="1" x14ac:dyDescent="0.2">
      <c r="A135" s="170" t="s">
        <v>261</v>
      </c>
      <c r="B135" s="189" t="s">
        <v>198</v>
      </c>
      <c r="C135" s="171" t="s">
        <v>146</v>
      </c>
      <c r="D135" s="171" t="s">
        <v>142</v>
      </c>
      <c r="E135" s="171" t="s">
        <v>252</v>
      </c>
      <c r="F135" s="171" t="s">
        <v>195</v>
      </c>
      <c r="G135" s="252">
        <v>6127</v>
      </c>
      <c r="H135" s="252">
        <v>6127</v>
      </c>
    </row>
    <row r="136" spans="1:12" ht="0.75" hidden="1" customHeight="1" x14ac:dyDescent="0.2">
      <c r="A136" s="170" t="s">
        <v>282</v>
      </c>
      <c r="B136" s="189" t="s">
        <v>198</v>
      </c>
      <c r="C136" s="171" t="s">
        <v>146</v>
      </c>
      <c r="D136" s="171" t="s">
        <v>142</v>
      </c>
      <c r="E136" s="171" t="s">
        <v>252</v>
      </c>
      <c r="F136" s="171" t="s">
        <v>281</v>
      </c>
      <c r="G136" s="252">
        <v>0</v>
      </c>
      <c r="H136" s="252">
        <v>0</v>
      </c>
    </row>
    <row r="137" spans="1:12" ht="37.5" customHeight="1" x14ac:dyDescent="0.2">
      <c r="A137" s="170" t="s">
        <v>283</v>
      </c>
      <c r="B137" s="189" t="s">
        <v>198</v>
      </c>
      <c r="C137" s="171" t="s">
        <v>146</v>
      </c>
      <c r="D137" s="171" t="s">
        <v>142</v>
      </c>
      <c r="E137" s="171" t="s">
        <v>252</v>
      </c>
      <c r="F137" s="171" t="s">
        <v>259</v>
      </c>
      <c r="G137" s="252">
        <v>1850.35</v>
      </c>
      <c r="H137" s="252">
        <v>1850.35</v>
      </c>
    </row>
    <row r="138" spans="1:12" s="442" customFormat="1" ht="29.25" customHeight="1" x14ac:dyDescent="0.2">
      <c r="A138" s="436" t="s">
        <v>445</v>
      </c>
      <c r="B138" s="437" t="s">
        <v>198</v>
      </c>
      <c r="C138" s="438" t="s">
        <v>146</v>
      </c>
      <c r="D138" s="438" t="s">
        <v>142</v>
      </c>
      <c r="E138" s="438" t="s">
        <v>252</v>
      </c>
      <c r="F138" s="438" t="s">
        <v>159</v>
      </c>
      <c r="G138" s="486">
        <f>G139</f>
        <v>1000</v>
      </c>
      <c r="H138" s="486">
        <f>H139</f>
        <v>1000</v>
      </c>
      <c r="I138" s="440"/>
    </row>
    <row r="139" spans="1:12" ht="36" customHeight="1" x14ac:dyDescent="0.2">
      <c r="A139" s="170" t="s">
        <v>446</v>
      </c>
      <c r="B139" s="189" t="s">
        <v>198</v>
      </c>
      <c r="C139" s="171" t="s">
        <v>146</v>
      </c>
      <c r="D139" s="171" t="s">
        <v>142</v>
      </c>
      <c r="E139" s="171" t="s">
        <v>252</v>
      </c>
      <c r="F139" s="171" t="s">
        <v>447</v>
      </c>
      <c r="G139" s="240">
        <f>G140+G141</f>
        <v>1000</v>
      </c>
      <c r="H139" s="240">
        <f>H140+H141</f>
        <v>1000</v>
      </c>
      <c r="I139" s="159"/>
    </row>
    <row r="140" spans="1:12" ht="22.5" customHeight="1" x14ac:dyDescent="0.2">
      <c r="A140" s="170" t="s">
        <v>326</v>
      </c>
      <c r="B140" s="188" t="s">
        <v>198</v>
      </c>
      <c r="C140" s="171" t="s">
        <v>146</v>
      </c>
      <c r="D140" s="171" t="s">
        <v>142</v>
      </c>
      <c r="E140" s="171" t="s">
        <v>252</v>
      </c>
      <c r="F140" s="171" t="s">
        <v>191</v>
      </c>
      <c r="G140" s="252">
        <v>1000</v>
      </c>
      <c r="H140" s="252">
        <v>1000</v>
      </c>
    </row>
    <row r="141" spans="1:12" ht="22.5" customHeight="1" x14ac:dyDescent="0.2">
      <c r="A141" s="170" t="s">
        <v>369</v>
      </c>
      <c r="B141" s="188" t="s">
        <v>198</v>
      </c>
      <c r="C141" s="171" t="s">
        <v>146</v>
      </c>
      <c r="D141" s="171" t="s">
        <v>142</v>
      </c>
      <c r="E141" s="171" t="s">
        <v>252</v>
      </c>
      <c r="F141" s="171" t="s">
        <v>370</v>
      </c>
      <c r="G141" s="252">
        <v>0</v>
      </c>
      <c r="H141" s="252">
        <v>0</v>
      </c>
    </row>
    <row r="142" spans="1:12" ht="25.5" hidden="1" x14ac:dyDescent="0.2">
      <c r="A142" s="170" t="s">
        <v>277</v>
      </c>
      <c r="B142" s="188" t="s">
        <v>198</v>
      </c>
      <c r="C142" s="171" t="s">
        <v>146</v>
      </c>
      <c r="D142" s="171" t="s">
        <v>142</v>
      </c>
      <c r="E142" s="171" t="s">
        <v>252</v>
      </c>
      <c r="F142" s="171" t="s">
        <v>274</v>
      </c>
      <c r="G142" s="252">
        <v>0</v>
      </c>
      <c r="H142" s="252">
        <v>0</v>
      </c>
    </row>
    <row r="143" spans="1:12" hidden="1" x14ac:dyDescent="0.2">
      <c r="A143" s="170" t="s">
        <v>264</v>
      </c>
      <c r="B143" s="189" t="s">
        <v>198</v>
      </c>
      <c r="C143" s="171" t="s">
        <v>146</v>
      </c>
      <c r="D143" s="171" t="s">
        <v>142</v>
      </c>
      <c r="E143" s="171" t="s">
        <v>252</v>
      </c>
      <c r="F143" s="171" t="s">
        <v>192</v>
      </c>
      <c r="G143" s="243">
        <v>0</v>
      </c>
      <c r="H143" s="243">
        <v>0</v>
      </c>
    </row>
    <row r="144" spans="1:12" hidden="1" x14ac:dyDescent="0.2">
      <c r="A144" s="170" t="s">
        <v>276</v>
      </c>
      <c r="B144" s="189" t="s">
        <v>198</v>
      </c>
      <c r="C144" s="171" t="s">
        <v>146</v>
      </c>
      <c r="D144" s="171" t="s">
        <v>142</v>
      </c>
      <c r="E144" s="171" t="s">
        <v>252</v>
      </c>
      <c r="F144" s="171" t="s">
        <v>275</v>
      </c>
      <c r="G144" s="243">
        <v>0</v>
      </c>
      <c r="H144" s="243">
        <v>0</v>
      </c>
    </row>
    <row r="145" spans="1:12" ht="47.25" x14ac:dyDescent="0.2">
      <c r="A145" s="198" t="s">
        <v>117</v>
      </c>
      <c r="B145" s="202" t="s">
        <v>198</v>
      </c>
      <c r="C145" s="180" t="s">
        <v>116</v>
      </c>
      <c r="D145" s="180" t="s">
        <v>155</v>
      </c>
      <c r="E145" s="180" t="s">
        <v>231</v>
      </c>
      <c r="F145" s="180" t="s">
        <v>156</v>
      </c>
      <c r="G145" s="250">
        <f t="shared" ref="G145:H149" si="14">G146</f>
        <v>25.61</v>
      </c>
      <c r="H145" s="250">
        <f t="shared" si="14"/>
        <v>32.22</v>
      </c>
    </row>
    <row r="146" spans="1:12" ht="28.5" x14ac:dyDescent="0.2">
      <c r="A146" s="181" t="s">
        <v>118</v>
      </c>
      <c r="B146" s="190" t="s">
        <v>198</v>
      </c>
      <c r="C146" s="176" t="s">
        <v>116</v>
      </c>
      <c r="D146" s="176" t="s">
        <v>142</v>
      </c>
      <c r="E146" s="176" t="s">
        <v>231</v>
      </c>
      <c r="F146" s="176" t="s">
        <v>156</v>
      </c>
      <c r="G146" s="253">
        <f t="shared" si="14"/>
        <v>25.61</v>
      </c>
      <c r="H146" s="253">
        <f t="shared" si="14"/>
        <v>32.22</v>
      </c>
    </row>
    <row r="147" spans="1:12" ht="30" x14ac:dyDescent="0.2">
      <c r="A147" s="452" t="s">
        <v>49</v>
      </c>
      <c r="B147" s="453" t="s">
        <v>198</v>
      </c>
      <c r="C147" s="186" t="s">
        <v>116</v>
      </c>
      <c r="D147" s="186" t="s">
        <v>142</v>
      </c>
      <c r="E147" s="186" t="s">
        <v>232</v>
      </c>
      <c r="F147" s="186" t="s">
        <v>156</v>
      </c>
      <c r="G147" s="454">
        <f t="shared" si="14"/>
        <v>25.61</v>
      </c>
      <c r="H147" s="454">
        <f t="shared" si="14"/>
        <v>32.22</v>
      </c>
    </row>
    <row r="148" spans="1:12" ht="45" x14ac:dyDescent="0.2">
      <c r="A148" s="452" t="s">
        <v>13</v>
      </c>
      <c r="B148" s="453" t="s">
        <v>198</v>
      </c>
      <c r="C148" s="186" t="s">
        <v>116</v>
      </c>
      <c r="D148" s="186" t="s">
        <v>142</v>
      </c>
      <c r="E148" s="186" t="s">
        <v>233</v>
      </c>
      <c r="F148" s="186" t="s">
        <v>156</v>
      </c>
      <c r="G148" s="454">
        <f t="shared" si="14"/>
        <v>25.61</v>
      </c>
      <c r="H148" s="454">
        <f t="shared" si="14"/>
        <v>32.22</v>
      </c>
    </row>
    <row r="149" spans="1:12" ht="25.5" x14ac:dyDescent="0.2">
      <c r="A149" s="170" t="s">
        <v>15</v>
      </c>
      <c r="B149" s="189" t="s">
        <v>198</v>
      </c>
      <c r="C149" s="171" t="s">
        <v>116</v>
      </c>
      <c r="D149" s="171" t="s">
        <v>142</v>
      </c>
      <c r="E149" s="171" t="s">
        <v>234</v>
      </c>
      <c r="F149" s="171" t="s">
        <v>156</v>
      </c>
      <c r="G149" s="243">
        <f t="shared" si="14"/>
        <v>25.61</v>
      </c>
      <c r="H149" s="243">
        <f t="shared" si="14"/>
        <v>32.22</v>
      </c>
    </row>
    <row r="150" spans="1:12" ht="13.5" customHeight="1" x14ac:dyDescent="0.2">
      <c r="A150" s="224" t="s">
        <v>18</v>
      </c>
      <c r="B150" s="189" t="s">
        <v>198</v>
      </c>
      <c r="C150" s="171" t="s">
        <v>116</v>
      </c>
      <c r="D150" s="171" t="s">
        <v>142</v>
      </c>
      <c r="E150" s="171" t="s">
        <v>253</v>
      </c>
      <c r="F150" s="171" t="s">
        <v>156</v>
      </c>
      <c r="G150" s="429">
        <f>G151</f>
        <v>25.61</v>
      </c>
      <c r="H150" s="429">
        <f>H151</f>
        <v>32.22</v>
      </c>
    </row>
    <row r="151" spans="1:12" ht="25.5" customHeight="1" x14ac:dyDescent="0.2">
      <c r="A151" s="224" t="s">
        <v>457</v>
      </c>
      <c r="B151" s="189" t="s">
        <v>198</v>
      </c>
      <c r="C151" s="171" t="s">
        <v>116</v>
      </c>
      <c r="D151" s="171" t="s">
        <v>142</v>
      </c>
      <c r="E151" s="171" t="s">
        <v>253</v>
      </c>
      <c r="F151" s="171" t="s">
        <v>456</v>
      </c>
      <c r="G151" s="429">
        <f>G152</f>
        <v>25.61</v>
      </c>
      <c r="H151" s="429">
        <f>H152</f>
        <v>32.22</v>
      </c>
    </row>
    <row r="152" spans="1:12" ht="13.5" customHeight="1" x14ac:dyDescent="0.2">
      <c r="A152" s="224" t="s">
        <v>18</v>
      </c>
      <c r="B152" s="189" t="s">
        <v>198</v>
      </c>
      <c r="C152" s="171" t="s">
        <v>116</v>
      </c>
      <c r="D152" s="171" t="s">
        <v>142</v>
      </c>
      <c r="E152" s="171" t="s">
        <v>253</v>
      </c>
      <c r="F152" s="171" t="s">
        <v>196</v>
      </c>
      <c r="G152" s="243">
        <v>25.61</v>
      </c>
      <c r="H152" s="243">
        <v>32.22</v>
      </c>
    </row>
    <row r="153" spans="1:12" ht="78.75" x14ac:dyDescent="0.2">
      <c r="A153" s="165" t="s">
        <v>85</v>
      </c>
      <c r="B153" s="202" t="s">
        <v>198</v>
      </c>
      <c r="C153" s="180" t="s">
        <v>6</v>
      </c>
      <c r="D153" s="180" t="s">
        <v>155</v>
      </c>
      <c r="E153" s="180" t="s">
        <v>231</v>
      </c>
      <c r="F153" s="180" t="s">
        <v>156</v>
      </c>
      <c r="G153" s="254">
        <f t="shared" ref="G153:H155" si="15">G154</f>
        <v>1</v>
      </c>
      <c r="H153" s="254">
        <f t="shared" si="15"/>
        <v>0</v>
      </c>
    </row>
    <row r="154" spans="1:12" ht="28.5" x14ac:dyDescent="0.2">
      <c r="A154" s="175" t="s">
        <v>86</v>
      </c>
      <c r="B154" s="190" t="s">
        <v>198</v>
      </c>
      <c r="C154" s="182" t="s">
        <v>6</v>
      </c>
      <c r="D154" s="182" t="s">
        <v>162</v>
      </c>
      <c r="E154" s="176" t="s">
        <v>231</v>
      </c>
      <c r="F154" s="182" t="s">
        <v>156</v>
      </c>
      <c r="G154" s="235">
        <f t="shared" si="15"/>
        <v>1</v>
      </c>
      <c r="H154" s="235">
        <f t="shared" si="15"/>
        <v>0</v>
      </c>
    </row>
    <row r="155" spans="1:12" ht="30" x14ac:dyDescent="0.2">
      <c r="A155" s="452" t="s">
        <v>49</v>
      </c>
      <c r="B155" s="453" t="s">
        <v>198</v>
      </c>
      <c r="C155" s="220" t="s">
        <v>6</v>
      </c>
      <c r="D155" s="220" t="s">
        <v>162</v>
      </c>
      <c r="E155" s="186" t="s">
        <v>232</v>
      </c>
      <c r="F155" s="186" t="s">
        <v>156</v>
      </c>
      <c r="G155" s="454">
        <f t="shared" si="15"/>
        <v>1</v>
      </c>
      <c r="H155" s="454">
        <f t="shared" si="15"/>
        <v>0</v>
      </c>
    </row>
    <row r="156" spans="1:12" ht="45" x14ac:dyDescent="0.2">
      <c r="A156" s="452" t="s">
        <v>13</v>
      </c>
      <c r="B156" s="453" t="s">
        <v>198</v>
      </c>
      <c r="C156" s="220" t="s">
        <v>6</v>
      </c>
      <c r="D156" s="220" t="s">
        <v>162</v>
      </c>
      <c r="E156" s="186" t="s">
        <v>233</v>
      </c>
      <c r="F156" s="220" t="s">
        <v>156</v>
      </c>
      <c r="G156" s="454">
        <f>G158</f>
        <v>1</v>
      </c>
      <c r="H156" s="454">
        <f>H158</f>
        <v>0</v>
      </c>
    </row>
    <row r="157" spans="1:12" ht="25.5" x14ac:dyDescent="0.2">
      <c r="A157" s="170" t="s">
        <v>15</v>
      </c>
      <c r="B157" s="189" t="s">
        <v>198</v>
      </c>
      <c r="C157" s="179" t="s">
        <v>6</v>
      </c>
      <c r="D157" s="179" t="s">
        <v>162</v>
      </c>
      <c r="E157" s="171" t="s">
        <v>234</v>
      </c>
      <c r="F157" s="179" t="s">
        <v>156</v>
      </c>
      <c r="G157" s="429">
        <f t="shared" ref="G157:H159" si="16">G158</f>
        <v>1</v>
      </c>
      <c r="H157" s="429">
        <f t="shared" si="16"/>
        <v>0</v>
      </c>
    </row>
    <row r="158" spans="1:12" x14ac:dyDescent="0.2">
      <c r="A158" s="170" t="s">
        <v>22</v>
      </c>
      <c r="B158" s="189" t="s">
        <v>198</v>
      </c>
      <c r="C158" s="179" t="s">
        <v>6</v>
      </c>
      <c r="D158" s="179" t="s">
        <v>162</v>
      </c>
      <c r="E158" s="171" t="s">
        <v>254</v>
      </c>
      <c r="F158" s="179" t="s">
        <v>156</v>
      </c>
      <c r="G158" s="429">
        <f t="shared" si="16"/>
        <v>1</v>
      </c>
      <c r="H158" s="429">
        <f t="shared" si="16"/>
        <v>0</v>
      </c>
    </row>
    <row r="159" spans="1:12" x14ac:dyDescent="0.2">
      <c r="A159" s="455" t="s">
        <v>458</v>
      </c>
      <c r="B159" s="456" t="s">
        <v>198</v>
      </c>
      <c r="C159" s="457" t="s">
        <v>6</v>
      </c>
      <c r="D159" s="457" t="s">
        <v>162</v>
      </c>
      <c r="E159" s="458" t="s">
        <v>254</v>
      </c>
      <c r="F159" s="457" t="s">
        <v>459</v>
      </c>
      <c r="G159" s="459">
        <f t="shared" si="16"/>
        <v>1</v>
      </c>
      <c r="H159" s="459">
        <f t="shared" si="16"/>
        <v>0</v>
      </c>
    </row>
    <row r="160" spans="1:12" ht="13.5" thickBot="1" x14ac:dyDescent="0.25">
      <c r="A160" s="225" t="s">
        <v>22</v>
      </c>
      <c r="B160" s="226" t="s">
        <v>198</v>
      </c>
      <c r="C160" s="227" t="s">
        <v>6</v>
      </c>
      <c r="D160" s="227" t="s">
        <v>162</v>
      </c>
      <c r="E160" s="228" t="s">
        <v>254</v>
      </c>
      <c r="F160" s="227" t="s">
        <v>197</v>
      </c>
      <c r="G160" s="255">
        <v>1</v>
      </c>
      <c r="H160" s="255">
        <v>0</v>
      </c>
      <c r="J160" s="159"/>
      <c r="K160" s="159"/>
      <c r="L160" s="159"/>
    </row>
    <row r="161" spans="1:7" x14ac:dyDescent="0.2">
      <c r="A161" s="191"/>
      <c r="B161" s="192"/>
      <c r="C161" s="193"/>
      <c r="D161" s="193"/>
      <c r="E161" s="193"/>
      <c r="F161" s="193"/>
      <c r="G161" s="256"/>
    </row>
    <row r="162" spans="1:7" ht="14.25" x14ac:dyDescent="0.2">
      <c r="A162" s="155"/>
      <c r="B162" s="194"/>
      <c r="E162" s="506"/>
      <c r="F162" s="506"/>
    </row>
    <row r="163" spans="1:7" x14ac:dyDescent="0.2">
      <c r="B163" s="195"/>
    </row>
    <row r="164" spans="1:7" x14ac:dyDescent="0.2">
      <c r="B164" s="196"/>
    </row>
    <row r="165" spans="1:7" x14ac:dyDescent="0.2">
      <c r="B165" s="192"/>
    </row>
    <row r="166" spans="1:7" x14ac:dyDescent="0.2">
      <c r="B166" s="192"/>
    </row>
    <row r="167" spans="1:7" x14ac:dyDescent="0.2">
      <c r="B167" s="192"/>
    </row>
    <row r="168" spans="1:7" x14ac:dyDescent="0.2">
      <c r="B168" s="192"/>
    </row>
    <row r="169" spans="1:7" x14ac:dyDescent="0.2">
      <c r="B169" s="192"/>
    </row>
  </sheetData>
  <autoFilter ref="A1:G171"/>
  <mergeCells count="6">
    <mergeCell ref="E162:F162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1" fitToHeight="3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33"/>
  <sheetViews>
    <sheetView workbookViewId="0">
      <selection activeCell="A12" sqref="A12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512" t="s">
        <v>271</v>
      </c>
      <c r="C1" s="512"/>
      <c r="D1" s="1"/>
      <c r="E1" s="1"/>
      <c r="F1" s="1"/>
    </row>
    <row r="2" spans="1:13" ht="15.75" x14ac:dyDescent="0.25">
      <c r="B2" s="512" t="s">
        <v>230</v>
      </c>
      <c r="C2" s="512"/>
      <c r="D2" s="1"/>
      <c r="E2" s="1"/>
      <c r="F2" s="1"/>
    </row>
    <row r="3" spans="1:13" ht="40.5" customHeight="1" x14ac:dyDescent="0.2">
      <c r="B3" s="492" t="s">
        <v>419</v>
      </c>
      <c r="C3" s="492"/>
      <c r="D3" s="61"/>
      <c r="E3" s="61"/>
      <c r="F3" s="61"/>
      <c r="G3" s="61"/>
      <c r="H3" s="61"/>
      <c r="I3" s="61"/>
      <c r="J3" s="61"/>
      <c r="K3" s="61"/>
      <c r="L3" s="61"/>
      <c r="M3" s="53"/>
    </row>
    <row r="4" spans="1:13" ht="15.75" customHeight="1" x14ac:dyDescent="0.25">
      <c r="B4" s="512" t="s">
        <v>324</v>
      </c>
      <c r="C4" s="512"/>
      <c r="D4" s="1"/>
      <c r="E4" s="1"/>
      <c r="F4" s="1"/>
    </row>
    <row r="5" spans="1:13" ht="16.5" hidden="1" customHeight="1" x14ac:dyDescent="0.25">
      <c r="B5" s="2"/>
      <c r="C5" s="2"/>
      <c r="D5" s="1"/>
      <c r="E5" s="1"/>
      <c r="F5" s="1"/>
    </row>
    <row r="6" spans="1:13" ht="30.75" customHeight="1" x14ac:dyDescent="0.25">
      <c r="A6" s="509" t="s">
        <v>483</v>
      </c>
      <c r="B6" s="509"/>
      <c r="C6" s="509"/>
      <c r="D6" s="4"/>
      <c r="E6" s="4"/>
      <c r="F6" s="4"/>
    </row>
    <row r="7" spans="1:13" ht="30.75" customHeight="1" thickBot="1" x14ac:dyDescent="0.3">
      <c r="A7" s="3"/>
      <c r="B7" s="3"/>
      <c r="C7" s="3"/>
      <c r="D7" s="4"/>
      <c r="E7" s="4"/>
      <c r="F7" s="4"/>
    </row>
    <row r="8" spans="1:13" ht="18" customHeight="1" x14ac:dyDescent="0.2">
      <c r="A8" s="507" t="s">
        <v>131</v>
      </c>
      <c r="B8" s="510" t="s">
        <v>132</v>
      </c>
      <c r="C8" s="510" t="s">
        <v>133</v>
      </c>
      <c r="D8" s="513"/>
      <c r="E8" s="513"/>
      <c r="F8" s="513"/>
      <c r="G8" s="513"/>
      <c r="H8" s="6"/>
    </row>
    <row r="9" spans="1:13" ht="14.25" customHeight="1" thickBot="1" x14ac:dyDescent="0.25">
      <c r="A9" s="508"/>
      <c r="B9" s="511"/>
      <c r="C9" s="511"/>
      <c r="D9" s="5"/>
      <c r="E9" s="5"/>
      <c r="F9" s="5"/>
      <c r="G9" s="5"/>
      <c r="H9" s="6"/>
    </row>
    <row r="10" spans="1:13" x14ac:dyDescent="0.2">
      <c r="A10" s="7">
        <v>1</v>
      </c>
      <c r="B10" s="8">
        <v>3</v>
      </c>
      <c r="C10" s="9">
        <v>4</v>
      </c>
      <c r="D10" s="5"/>
      <c r="E10" s="5"/>
      <c r="F10" s="5"/>
      <c r="G10" s="5"/>
      <c r="H10" s="6"/>
    </row>
    <row r="11" spans="1:13" ht="24.75" customHeight="1" x14ac:dyDescent="0.2">
      <c r="A11" s="10" t="s">
        <v>25</v>
      </c>
      <c r="B11" s="11"/>
      <c r="C11" s="317">
        <f>C20+C15+C12</f>
        <v>269.64</v>
      </c>
      <c r="D11" s="339"/>
      <c r="E11" s="117"/>
      <c r="F11" s="118"/>
      <c r="G11" s="117"/>
      <c r="H11" s="6"/>
    </row>
    <row r="12" spans="1:13" ht="24.75" customHeight="1" x14ac:dyDescent="0.2">
      <c r="A12" s="10" t="s">
        <v>60</v>
      </c>
      <c r="B12" s="14" t="s">
        <v>200</v>
      </c>
      <c r="C12" s="317">
        <f>C13</f>
        <v>635.64</v>
      </c>
      <c r="D12" s="105"/>
      <c r="E12" s="117"/>
      <c r="F12" s="118"/>
      <c r="G12" s="117"/>
      <c r="H12" s="6"/>
    </row>
    <row r="13" spans="1:13" s="408" customFormat="1" ht="39" customHeight="1" x14ac:dyDescent="0.2">
      <c r="A13" s="10" t="s">
        <v>404</v>
      </c>
      <c r="B13" s="14" t="s">
        <v>201</v>
      </c>
      <c r="C13" s="317">
        <f>C14</f>
        <v>635.64</v>
      </c>
      <c r="D13" s="424"/>
      <c r="E13" s="420"/>
      <c r="F13" s="420"/>
      <c r="G13" s="420"/>
      <c r="H13" s="407"/>
    </row>
    <row r="14" spans="1:13" s="408" customFormat="1" ht="42.75" customHeight="1" x14ac:dyDescent="0.2">
      <c r="A14" s="404" t="s">
        <v>405</v>
      </c>
      <c r="B14" s="145" t="s">
        <v>202</v>
      </c>
      <c r="C14" s="419">
        <v>635.64</v>
      </c>
      <c r="D14" s="424"/>
      <c r="E14" s="420"/>
      <c r="F14" s="420"/>
      <c r="G14" s="420"/>
      <c r="H14" s="407"/>
    </row>
    <row r="15" spans="1:13" ht="41.25" customHeight="1" x14ac:dyDescent="0.2">
      <c r="A15" s="121" t="s">
        <v>406</v>
      </c>
      <c r="B15" s="122" t="s">
        <v>203</v>
      </c>
      <c r="C15" s="319">
        <f>C16</f>
        <v>-366</v>
      </c>
      <c r="D15" s="105"/>
      <c r="E15" s="117"/>
      <c r="F15" s="118"/>
      <c r="G15" s="117"/>
      <c r="H15" s="6"/>
    </row>
    <row r="16" spans="1:13" ht="52.5" customHeight="1" x14ac:dyDescent="0.2">
      <c r="A16" s="10" t="s">
        <v>407</v>
      </c>
      <c r="B16" s="14" t="s">
        <v>204</v>
      </c>
      <c r="C16" s="317">
        <f>C17</f>
        <v>-366</v>
      </c>
      <c r="D16" s="12"/>
      <c r="E16" s="13"/>
      <c r="F16" s="13"/>
      <c r="G16" s="13"/>
      <c r="H16" s="6"/>
    </row>
    <row r="17" spans="1:8" ht="50.25" customHeight="1" x14ac:dyDescent="0.2">
      <c r="A17" s="119" t="s">
        <v>408</v>
      </c>
      <c r="B17" s="120" t="s">
        <v>205</v>
      </c>
      <c r="C17" s="313">
        <f>C18</f>
        <v>-366</v>
      </c>
      <c r="D17" s="12"/>
      <c r="E17" s="13"/>
      <c r="F17" s="13"/>
      <c r="G17" s="13"/>
      <c r="H17" s="6"/>
    </row>
    <row r="18" spans="1:8" ht="50.25" customHeight="1" x14ac:dyDescent="0.2">
      <c r="A18" s="404" t="s">
        <v>409</v>
      </c>
      <c r="B18" s="145" t="s">
        <v>206</v>
      </c>
      <c r="C18" s="315">
        <v>-366</v>
      </c>
      <c r="D18" s="12"/>
      <c r="E18" s="13"/>
      <c r="F18" s="13"/>
      <c r="G18" s="13"/>
      <c r="H18" s="6"/>
    </row>
    <row r="19" spans="1:8" s="412" customFormat="1" ht="24.75" customHeight="1" x14ac:dyDescent="0.2">
      <c r="A19" s="405" t="s">
        <v>410</v>
      </c>
      <c r="B19" s="409" t="s">
        <v>411</v>
      </c>
      <c r="C19" s="410">
        <f>C20</f>
        <v>0</v>
      </c>
      <c r="D19" s="12"/>
      <c r="E19" s="13"/>
      <c r="F19" s="13"/>
      <c r="G19" s="13"/>
      <c r="H19" s="411"/>
    </row>
    <row r="20" spans="1:8" ht="27" customHeight="1" x14ac:dyDescent="0.2">
      <c r="A20" s="123" t="s">
        <v>9</v>
      </c>
      <c r="B20" s="124" t="s">
        <v>207</v>
      </c>
      <c r="C20" s="314">
        <f>C22+C27</f>
        <v>0</v>
      </c>
      <c r="D20" s="13"/>
      <c r="E20" s="350"/>
      <c r="F20" s="350"/>
      <c r="G20" s="13"/>
      <c r="H20" s="6"/>
    </row>
    <row r="21" spans="1:8" s="408" customFormat="1" ht="27" customHeight="1" x14ac:dyDescent="0.2">
      <c r="A21" s="413" t="s">
        <v>412</v>
      </c>
      <c r="B21" s="414" t="s">
        <v>413</v>
      </c>
      <c r="C21" s="415">
        <f>C22</f>
        <v>-34028.5</v>
      </c>
      <c r="D21" s="406"/>
      <c r="E21" s="416"/>
      <c r="F21" s="416"/>
      <c r="G21" s="406"/>
      <c r="H21" s="407"/>
    </row>
    <row r="22" spans="1:8" s="408" customFormat="1" ht="18.75" customHeight="1" x14ac:dyDescent="0.2">
      <c r="A22" s="125" t="s">
        <v>134</v>
      </c>
      <c r="B22" s="120" t="s">
        <v>208</v>
      </c>
      <c r="C22" s="313">
        <f>C23</f>
        <v>-34028.5</v>
      </c>
      <c r="D22" s="403"/>
      <c r="E22" s="403"/>
      <c r="F22" s="403"/>
      <c r="G22" s="403"/>
      <c r="H22" s="407"/>
    </row>
    <row r="23" spans="1:8" ht="15" customHeight="1" x14ac:dyDescent="0.2">
      <c r="A23" s="20" t="s">
        <v>135</v>
      </c>
      <c r="B23" s="145" t="s">
        <v>209</v>
      </c>
      <c r="C23" s="312">
        <f>C24</f>
        <v>-34028.5</v>
      </c>
      <c r="D23" s="18"/>
      <c r="E23" s="18"/>
      <c r="F23" s="18"/>
      <c r="G23" s="18"/>
      <c r="H23" s="6"/>
    </row>
    <row r="24" spans="1:8" ht="25.5" x14ac:dyDescent="0.2">
      <c r="A24" s="17" t="s">
        <v>136</v>
      </c>
      <c r="B24" s="145" t="s">
        <v>210</v>
      </c>
      <c r="C24" s="312">
        <f>C25</f>
        <v>-34028.5</v>
      </c>
      <c r="D24" s="18"/>
      <c r="E24" s="18"/>
      <c r="F24" s="18"/>
      <c r="G24" s="18"/>
      <c r="H24" s="6"/>
    </row>
    <row r="25" spans="1:8" ht="25.5" x14ac:dyDescent="0.2">
      <c r="A25" s="17" t="s">
        <v>414</v>
      </c>
      <c r="B25" s="145" t="s">
        <v>211</v>
      </c>
      <c r="C25" s="312">
        <f>-('прил№1 '!C89+'прил №7'!C14)</f>
        <v>-34028.5</v>
      </c>
      <c r="D25" s="18"/>
      <c r="E25" s="18"/>
      <c r="F25" s="18"/>
      <c r="G25" s="18"/>
      <c r="H25" s="19"/>
    </row>
    <row r="26" spans="1:8" s="408" customFormat="1" x14ac:dyDescent="0.2">
      <c r="A26" s="404" t="s">
        <v>415</v>
      </c>
      <c r="B26" s="145" t="s">
        <v>413</v>
      </c>
      <c r="C26" s="419">
        <f>C27</f>
        <v>34028.5</v>
      </c>
      <c r="D26" s="421"/>
      <c r="E26" s="421"/>
      <c r="F26" s="421"/>
      <c r="G26" s="421"/>
      <c r="H26" s="407"/>
    </row>
    <row r="27" spans="1:8" ht="18" customHeight="1" x14ac:dyDescent="0.2">
      <c r="A27" s="125" t="s">
        <v>137</v>
      </c>
      <c r="B27" s="120" t="s">
        <v>212</v>
      </c>
      <c r="C27" s="313">
        <f>C28</f>
        <v>34028.5</v>
      </c>
      <c r="D27" s="13"/>
      <c r="E27" s="13"/>
      <c r="F27" s="13"/>
      <c r="G27" s="13"/>
      <c r="H27" s="6"/>
    </row>
    <row r="28" spans="1:8" ht="15.75" customHeight="1" x14ac:dyDescent="0.2">
      <c r="A28" s="20" t="s">
        <v>138</v>
      </c>
      <c r="B28" s="145" t="s">
        <v>213</v>
      </c>
      <c r="C28" s="312">
        <f>C29</f>
        <v>34028.5</v>
      </c>
      <c r="D28" s="21"/>
      <c r="E28" s="21"/>
      <c r="F28" s="21"/>
      <c r="G28" s="21"/>
      <c r="H28" s="6"/>
    </row>
    <row r="29" spans="1:8" ht="27" customHeight="1" x14ac:dyDescent="0.2">
      <c r="A29" s="17" t="s">
        <v>139</v>
      </c>
      <c r="B29" s="145" t="s">
        <v>214</v>
      </c>
      <c r="C29" s="312">
        <f>C30</f>
        <v>34028.5</v>
      </c>
      <c r="D29" s="21"/>
      <c r="E29" s="21"/>
      <c r="F29" s="21"/>
      <c r="G29" s="21"/>
      <c r="H29" s="6"/>
    </row>
    <row r="30" spans="1:8" ht="30" customHeight="1" thickBot="1" x14ac:dyDescent="0.25">
      <c r="A30" s="22" t="s">
        <v>418</v>
      </c>
      <c r="B30" s="146" t="s">
        <v>215</v>
      </c>
      <c r="C30" s="318">
        <f>'Прил №5'!G12-C18</f>
        <v>34028.5</v>
      </c>
      <c r="D30" s="18"/>
      <c r="E30" s="18"/>
      <c r="F30" s="18"/>
      <c r="G30" s="18"/>
      <c r="H30" s="6"/>
    </row>
    <row r="31" spans="1:8" ht="24" customHeight="1" x14ac:dyDescent="0.2">
      <c r="A31" s="23"/>
      <c r="B31" s="24"/>
      <c r="C31" s="21"/>
      <c r="D31" s="18"/>
      <c r="E31" s="18"/>
      <c r="F31" s="18"/>
      <c r="G31" s="18"/>
      <c r="H31" s="6"/>
    </row>
    <row r="32" spans="1:8" ht="24" customHeight="1" x14ac:dyDescent="0.2">
      <c r="A32" s="23"/>
      <c r="B32" s="24"/>
      <c r="C32" s="21"/>
      <c r="D32" s="18"/>
      <c r="E32" s="18"/>
      <c r="F32" s="18"/>
      <c r="G32" s="18"/>
      <c r="H32" s="6"/>
    </row>
    <row r="33" spans="1:5" ht="24" customHeight="1" x14ac:dyDescent="0.2">
      <c r="A33" s="61"/>
      <c r="B33" s="490"/>
      <c r="C33" s="490"/>
      <c r="D33" s="5"/>
      <c r="E33" s="5"/>
    </row>
  </sheetData>
  <mergeCells count="10">
    <mergeCell ref="B1:C1"/>
    <mergeCell ref="B2:C2"/>
    <mergeCell ref="B3:C3"/>
    <mergeCell ref="B4:C4"/>
    <mergeCell ref="D8:G8"/>
    <mergeCell ref="A8:A9"/>
    <mergeCell ref="A6:C6"/>
    <mergeCell ref="B33:C33"/>
    <mergeCell ref="B8:B9"/>
    <mergeCell ref="C8:C9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B16" sqref="B16"/>
    </sheetView>
  </sheetViews>
  <sheetFormatPr defaultRowHeight="12.75" x14ac:dyDescent="0.2"/>
  <cols>
    <col min="1" max="1" width="42.85546875" customWidth="1"/>
    <col min="2" max="2" width="28.85546875" customWidth="1"/>
    <col min="3" max="3" width="19" customWidth="1"/>
    <col min="4" max="4" width="15" customWidth="1"/>
    <col min="5" max="5" width="13" customWidth="1"/>
    <col min="6" max="6" width="13.140625" customWidth="1"/>
    <col min="7" max="7" width="9.42578125" customWidth="1"/>
    <col min="8" max="8" width="11.5703125" customWidth="1"/>
  </cols>
  <sheetData>
    <row r="1" spans="1:14" ht="15.75" x14ac:dyDescent="0.25">
      <c r="B1" s="512" t="s">
        <v>291</v>
      </c>
      <c r="C1" s="512"/>
      <c r="D1" s="512"/>
      <c r="E1" s="281"/>
      <c r="F1" s="281"/>
      <c r="G1" s="281"/>
    </row>
    <row r="2" spans="1:14" ht="15.75" x14ac:dyDescent="0.25">
      <c r="B2" s="512" t="s">
        <v>230</v>
      </c>
      <c r="C2" s="512"/>
      <c r="D2" s="512"/>
      <c r="E2" s="281"/>
      <c r="F2" s="281"/>
      <c r="G2" s="281"/>
    </row>
    <row r="3" spans="1:14" ht="40.5" customHeight="1" x14ac:dyDescent="0.2">
      <c r="B3" s="492" t="s">
        <v>419</v>
      </c>
      <c r="C3" s="492"/>
      <c r="D3" s="492"/>
      <c r="E3" s="61"/>
      <c r="F3" s="61"/>
      <c r="G3" s="61"/>
      <c r="H3" s="61"/>
      <c r="I3" s="61"/>
      <c r="J3" s="61"/>
      <c r="K3" s="61"/>
      <c r="L3" s="61"/>
      <c r="M3" s="61"/>
      <c r="N3" s="53"/>
    </row>
    <row r="4" spans="1:14" ht="15.75" customHeight="1" x14ac:dyDescent="0.25">
      <c r="B4" s="512" t="s">
        <v>315</v>
      </c>
      <c r="C4" s="512"/>
      <c r="D4" s="512"/>
      <c r="E4" s="281"/>
      <c r="F4" s="281"/>
      <c r="G4" s="281"/>
    </row>
    <row r="5" spans="1:14" ht="16.5" hidden="1" customHeight="1" x14ac:dyDescent="0.25">
      <c r="B5" s="2"/>
      <c r="C5" s="2"/>
      <c r="D5" s="2"/>
      <c r="E5" s="281"/>
      <c r="F5" s="281"/>
      <c r="G5" s="281"/>
    </row>
    <row r="6" spans="1:14" ht="30.75" customHeight="1" x14ac:dyDescent="0.25">
      <c r="A6" s="509" t="s">
        <v>484</v>
      </c>
      <c r="B6" s="509"/>
      <c r="C6" s="509"/>
      <c r="D6" s="509"/>
      <c r="E6" s="4"/>
      <c r="F6" s="4"/>
      <c r="G6" s="4"/>
    </row>
    <row r="7" spans="1:14" ht="30.75" customHeight="1" thickBot="1" x14ac:dyDescent="0.3">
      <c r="A7" s="282"/>
      <c r="B7" s="282"/>
      <c r="C7" s="282"/>
      <c r="D7" s="282"/>
      <c r="E7" s="4"/>
      <c r="F7" s="4"/>
      <c r="G7" s="4"/>
    </row>
    <row r="8" spans="1:14" ht="18" customHeight="1" x14ac:dyDescent="0.2">
      <c r="A8" s="507" t="s">
        <v>131</v>
      </c>
      <c r="B8" s="510" t="s">
        <v>132</v>
      </c>
      <c r="C8" s="514" t="s">
        <v>133</v>
      </c>
      <c r="D8" s="516" t="s">
        <v>133</v>
      </c>
      <c r="E8" s="513"/>
      <c r="F8" s="513"/>
      <c r="G8" s="513"/>
      <c r="H8" s="513"/>
      <c r="I8" s="6"/>
    </row>
    <row r="9" spans="1:14" ht="14.25" customHeight="1" thickBot="1" x14ac:dyDescent="0.25">
      <c r="A9" s="508"/>
      <c r="B9" s="511"/>
      <c r="C9" s="515"/>
      <c r="D9" s="517"/>
      <c r="E9" s="283"/>
      <c r="F9" s="283"/>
      <c r="G9" s="283"/>
      <c r="H9" s="283"/>
      <c r="I9" s="6"/>
    </row>
    <row r="10" spans="1:14" x14ac:dyDescent="0.2">
      <c r="A10" s="7"/>
      <c r="B10" s="8"/>
      <c r="C10" s="9" t="s">
        <v>384</v>
      </c>
      <c r="D10" s="9" t="s">
        <v>485</v>
      </c>
      <c r="E10" s="283"/>
      <c r="F10" s="283"/>
      <c r="G10" s="283"/>
      <c r="H10" s="283"/>
      <c r="I10" s="6"/>
    </row>
    <row r="11" spans="1:14" ht="24.75" customHeight="1" x14ac:dyDescent="0.2">
      <c r="A11" s="10" t="s">
        <v>25</v>
      </c>
      <c r="B11" s="11"/>
      <c r="C11" s="317">
        <f>C22+C15+C12</f>
        <v>278.47000000000003</v>
      </c>
      <c r="D11" s="317">
        <f>D22+D15+D12</f>
        <v>318.67</v>
      </c>
      <c r="E11" s="105"/>
      <c r="F11" s="117"/>
      <c r="G11" s="118"/>
      <c r="H11" s="117"/>
      <c r="I11" s="6"/>
    </row>
    <row r="12" spans="1:14" ht="24.75" customHeight="1" x14ac:dyDescent="0.2">
      <c r="A12" s="10" t="s">
        <v>60</v>
      </c>
      <c r="B12" s="14" t="s">
        <v>200</v>
      </c>
      <c r="C12" s="317">
        <f t="shared" ref="C12:D12" si="0">C13</f>
        <v>278.47000000000003</v>
      </c>
      <c r="D12" s="317">
        <f t="shared" si="0"/>
        <v>318.67</v>
      </c>
      <c r="E12" s="105"/>
      <c r="F12" s="117"/>
      <c r="G12" s="118"/>
      <c r="H12" s="117"/>
      <c r="I12" s="6"/>
    </row>
    <row r="13" spans="1:14" ht="41.25" customHeight="1" x14ac:dyDescent="0.2">
      <c r="A13" s="10" t="s">
        <v>404</v>
      </c>
      <c r="B13" s="14" t="s">
        <v>201</v>
      </c>
      <c r="C13" s="317">
        <f>C14</f>
        <v>278.47000000000003</v>
      </c>
      <c r="D13" s="317">
        <f>D14</f>
        <v>318.67</v>
      </c>
      <c r="E13" s="105"/>
      <c r="F13" s="117"/>
      <c r="G13" s="118"/>
      <c r="H13" s="117"/>
      <c r="I13" s="6"/>
    </row>
    <row r="14" spans="1:14" ht="42" customHeight="1" x14ac:dyDescent="0.2">
      <c r="A14" s="404" t="s">
        <v>405</v>
      </c>
      <c r="B14" s="145" t="s">
        <v>202</v>
      </c>
      <c r="C14" s="316">
        <v>278.47000000000003</v>
      </c>
      <c r="D14" s="316">
        <v>318.67</v>
      </c>
      <c r="E14" s="105"/>
      <c r="F14" s="117"/>
      <c r="G14" s="118"/>
      <c r="H14" s="117"/>
      <c r="I14" s="6"/>
    </row>
    <row r="15" spans="1:14" ht="41.25" customHeight="1" x14ac:dyDescent="0.2">
      <c r="A15" s="121" t="s">
        <v>406</v>
      </c>
      <c r="B15" s="122" t="s">
        <v>203</v>
      </c>
      <c r="C15" s="139">
        <f>C16</f>
        <v>0</v>
      </c>
      <c r="D15" s="139">
        <f>D16</f>
        <v>0</v>
      </c>
      <c r="E15" s="105"/>
      <c r="F15" s="117"/>
      <c r="G15" s="118"/>
      <c r="H15" s="117"/>
      <c r="I15" s="6"/>
    </row>
    <row r="16" spans="1:14" ht="55.5" customHeight="1" x14ac:dyDescent="0.2">
      <c r="A16" s="10" t="s">
        <v>407</v>
      </c>
      <c r="B16" s="14" t="s">
        <v>204</v>
      </c>
      <c r="C16" s="137">
        <f>C17+C19</f>
        <v>0</v>
      </c>
      <c r="D16" s="137">
        <f>D17+D19</f>
        <v>0</v>
      </c>
      <c r="E16" s="12"/>
      <c r="F16" s="13"/>
      <c r="G16" s="13"/>
      <c r="H16" s="13"/>
      <c r="I16" s="6"/>
    </row>
    <row r="17" spans="1:9" ht="39" hidden="1" customHeight="1" x14ac:dyDescent="0.2">
      <c r="A17" s="119" t="s">
        <v>124</v>
      </c>
      <c r="B17" s="120" t="s">
        <v>125</v>
      </c>
      <c r="C17" s="140">
        <f>C18</f>
        <v>0</v>
      </c>
      <c r="D17" s="140">
        <f>D18</f>
        <v>0</v>
      </c>
      <c r="E17" s="12"/>
      <c r="F17" s="13"/>
      <c r="G17" s="13"/>
      <c r="H17" s="13"/>
      <c r="I17" s="6"/>
    </row>
    <row r="18" spans="1:9" ht="38.25" hidden="1" customHeight="1" x14ac:dyDescent="0.2">
      <c r="A18" s="15" t="s">
        <v>122</v>
      </c>
      <c r="B18" s="16" t="s">
        <v>123</v>
      </c>
      <c r="C18" s="138">
        <v>0</v>
      </c>
      <c r="D18" s="138">
        <v>0</v>
      </c>
      <c r="E18" s="12"/>
      <c r="F18" s="13"/>
      <c r="G18" s="13"/>
      <c r="H18" s="13"/>
      <c r="I18" s="6"/>
    </row>
    <row r="19" spans="1:9" ht="50.25" customHeight="1" x14ac:dyDescent="0.2">
      <c r="A19" s="119" t="s">
        <v>416</v>
      </c>
      <c r="B19" s="120" t="s">
        <v>205</v>
      </c>
      <c r="C19" s="140">
        <f>C20</f>
        <v>0</v>
      </c>
      <c r="D19" s="140">
        <f>D20</f>
        <v>0</v>
      </c>
      <c r="E19" s="12"/>
      <c r="F19" s="13"/>
      <c r="G19" s="13"/>
      <c r="H19" s="13"/>
      <c r="I19" s="6"/>
    </row>
    <row r="20" spans="1:9" ht="50.25" customHeight="1" x14ac:dyDescent="0.2">
      <c r="A20" s="404" t="s">
        <v>409</v>
      </c>
      <c r="B20" s="145" t="s">
        <v>206</v>
      </c>
      <c r="C20" s="138">
        <v>0</v>
      </c>
      <c r="D20" s="138">
        <v>0</v>
      </c>
      <c r="E20" s="12"/>
      <c r="F20" s="13"/>
      <c r="G20" s="13"/>
      <c r="H20" s="13"/>
      <c r="I20" s="6"/>
    </row>
    <row r="21" spans="1:9" s="412" customFormat="1" ht="24.75" customHeight="1" x14ac:dyDescent="0.2">
      <c r="A21" s="405" t="s">
        <v>410</v>
      </c>
      <c r="B21" s="409" t="s">
        <v>411</v>
      </c>
      <c r="C21" s="417">
        <f>C22</f>
        <v>0</v>
      </c>
      <c r="D21" s="418">
        <f>D22</f>
        <v>0</v>
      </c>
      <c r="E21" s="13"/>
      <c r="F21" s="13"/>
      <c r="G21" s="13"/>
      <c r="H21" s="411"/>
    </row>
    <row r="22" spans="1:9" ht="27" customHeight="1" x14ac:dyDescent="0.2">
      <c r="A22" s="123" t="s">
        <v>9</v>
      </c>
      <c r="B22" s="124" t="s">
        <v>207</v>
      </c>
      <c r="C22" s="314">
        <f>C24+C29</f>
        <v>0</v>
      </c>
      <c r="D22" s="314">
        <f>D24+D29</f>
        <v>0</v>
      </c>
      <c r="E22" s="13"/>
      <c r="F22" s="13"/>
      <c r="G22" s="13"/>
      <c r="H22" s="13"/>
      <c r="I22" s="6"/>
    </row>
    <row r="23" spans="1:9" s="408" customFormat="1" ht="27" customHeight="1" x14ac:dyDescent="0.2">
      <c r="A23" s="413" t="s">
        <v>412</v>
      </c>
      <c r="B23" s="414" t="s">
        <v>413</v>
      </c>
      <c r="C23" s="426">
        <f>C24</f>
        <v>-27710.62</v>
      </c>
      <c r="D23" s="425">
        <f>D24</f>
        <v>-29154.04</v>
      </c>
      <c r="E23" s="416"/>
      <c r="F23" s="416"/>
      <c r="G23" s="406"/>
      <c r="H23" s="407"/>
    </row>
    <row r="24" spans="1:9" ht="18.75" customHeight="1" x14ac:dyDescent="0.2">
      <c r="A24" s="125" t="s">
        <v>134</v>
      </c>
      <c r="B24" s="120" t="s">
        <v>208</v>
      </c>
      <c r="C24" s="313">
        <f t="shared" ref="C24:D26" si="1">C25</f>
        <v>-27710.62</v>
      </c>
      <c r="D24" s="313">
        <f t="shared" si="1"/>
        <v>-29154.04</v>
      </c>
      <c r="E24" s="283"/>
      <c r="F24" s="283"/>
      <c r="G24" s="283"/>
      <c r="H24" s="283"/>
      <c r="I24" s="6"/>
    </row>
    <row r="25" spans="1:9" ht="15" customHeight="1" x14ac:dyDescent="0.2">
      <c r="A25" s="20" t="s">
        <v>135</v>
      </c>
      <c r="B25" s="145" t="s">
        <v>209</v>
      </c>
      <c r="C25" s="312">
        <f t="shared" si="1"/>
        <v>-27710.62</v>
      </c>
      <c r="D25" s="312">
        <f t="shared" si="1"/>
        <v>-29154.04</v>
      </c>
      <c r="E25" s="18"/>
      <c r="F25" s="18"/>
      <c r="G25" s="18"/>
      <c r="H25" s="18"/>
      <c r="I25" s="6"/>
    </row>
    <row r="26" spans="1:9" ht="25.5" x14ac:dyDescent="0.2">
      <c r="A26" s="17" t="s">
        <v>136</v>
      </c>
      <c r="B26" s="145" t="s">
        <v>210</v>
      </c>
      <c r="C26" s="312">
        <f t="shared" si="1"/>
        <v>-27710.62</v>
      </c>
      <c r="D26" s="312">
        <f t="shared" si="1"/>
        <v>-29154.04</v>
      </c>
      <c r="E26" s="18"/>
      <c r="F26" s="18"/>
      <c r="G26" s="18"/>
      <c r="H26" s="18"/>
      <c r="I26" s="6"/>
    </row>
    <row r="27" spans="1:9" ht="25.5" x14ac:dyDescent="0.2">
      <c r="A27" s="17" t="s">
        <v>414</v>
      </c>
      <c r="B27" s="145" t="s">
        <v>211</v>
      </c>
      <c r="C27" s="312">
        <f>-(прил№2!C90+'прил №8'!C14)</f>
        <v>-27710.62</v>
      </c>
      <c r="D27" s="312">
        <f>-(прил№2!D90+'прил №8'!D14)</f>
        <v>-29154.04</v>
      </c>
      <c r="E27" s="18"/>
      <c r="F27" s="18"/>
      <c r="G27" s="18"/>
      <c r="H27" s="18"/>
      <c r="I27" s="19"/>
    </row>
    <row r="28" spans="1:9" s="408" customFormat="1" x14ac:dyDescent="0.2">
      <c r="A28" s="404" t="s">
        <v>415</v>
      </c>
      <c r="B28" s="145" t="s">
        <v>413</v>
      </c>
      <c r="C28" s="422">
        <f>C29</f>
        <v>27710.62</v>
      </c>
      <c r="D28" s="423">
        <f>D29</f>
        <v>29154.04</v>
      </c>
      <c r="E28" s="421"/>
      <c r="F28" s="421"/>
      <c r="G28" s="421"/>
      <c r="H28" s="407"/>
    </row>
    <row r="29" spans="1:9" ht="18" customHeight="1" x14ac:dyDescent="0.2">
      <c r="A29" s="125" t="s">
        <v>137</v>
      </c>
      <c r="B29" s="120" t="s">
        <v>212</v>
      </c>
      <c r="C29" s="313">
        <f t="shared" ref="C29:D31" si="2">C30</f>
        <v>27710.62</v>
      </c>
      <c r="D29" s="313">
        <f t="shared" si="2"/>
        <v>29154.04</v>
      </c>
      <c r="E29" s="13"/>
      <c r="F29" s="13"/>
      <c r="G29" s="13"/>
      <c r="H29" s="13"/>
      <c r="I29" s="6"/>
    </row>
    <row r="30" spans="1:9" ht="15.75" customHeight="1" x14ac:dyDescent="0.2">
      <c r="A30" s="20" t="s">
        <v>138</v>
      </c>
      <c r="B30" s="145" t="s">
        <v>213</v>
      </c>
      <c r="C30" s="312">
        <f t="shared" si="2"/>
        <v>27710.62</v>
      </c>
      <c r="D30" s="312">
        <f t="shared" si="2"/>
        <v>29154.04</v>
      </c>
      <c r="E30" s="21"/>
      <c r="F30" s="21"/>
      <c r="G30" s="21"/>
      <c r="H30" s="21"/>
      <c r="I30" s="6"/>
    </row>
    <row r="31" spans="1:9" ht="27" customHeight="1" x14ac:dyDescent="0.2">
      <c r="A31" s="17" t="s">
        <v>139</v>
      </c>
      <c r="B31" s="145" t="s">
        <v>214</v>
      </c>
      <c r="C31" s="311">
        <f t="shared" si="2"/>
        <v>27710.62</v>
      </c>
      <c r="D31" s="311">
        <f t="shared" si="2"/>
        <v>29154.04</v>
      </c>
      <c r="E31" s="21"/>
      <c r="F31" s="21"/>
      <c r="G31" s="21"/>
      <c r="H31" s="21"/>
      <c r="I31" s="6"/>
    </row>
    <row r="32" spans="1:9" ht="30" customHeight="1" thickBot="1" x14ac:dyDescent="0.25">
      <c r="A32" s="22" t="s">
        <v>417</v>
      </c>
      <c r="B32" s="146" t="s">
        <v>215</v>
      </c>
      <c r="C32" s="310">
        <f>'Прил №6 '!G13-C19+670.5</f>
        <v>27710.62</v>
      </c>
      <c r="D32" s="310">
        <f>'Прил №6 '!H13+D19+1422.64</f>
        <v>29154.04</v>
      </c>
      <c r="E32" s="18"/>
      <c r="F32" s="18"/>
      <c r="G32" s="18"/>
      <c r="H32" s="18"/>
      <c r="I32" s="6"/>
    </row>
    <row r="33" spans="1:9" ht="24" customHeight="1" x14ac:dyDescent="0.2">
      <c r="A33" s="23"/>
      <c r="B33" s="24"/>
      <c r="C33" s="24"/>
      <c r="D33" s="21"/>
      <c r="E33" s="18"/>
      <c r="F33" s="18"/>
      <c r="G33" s="18"/>
      <c r="H33" s="18"/>
      <c r="I33" s="6"/>
    </row>
    <row r="34" spans="1:9" ht="24" customHeight="1" x14ac:dyDescent="0.2">
      <c r="A34" s="23"/>
      <c r="B34" s="24"/>
      <c r="C34" s="24"/>
      <c r="D34" s="21"/>
      <c r="E34" s="18"/>
      <c r="F34" s="18"/>
      <c r="G34" s="18"/>
      <c r="H34" s="18"/>
      <c r="I34" s="6"/>
    </row>
    <row r="35" spans="1:9" ht="24" customHeight="1" x14ac:dyDescent="0.2">
      <c r="A35" s="61"/>
      <c r="B35" s="490"/>
      <c r="C35" s="490"/>
      <c r="D35" s="490"/>
      <c r="E35" s="283"/>
      <c r="F35" s="283"/>
    </row>
  </sheetData>
  <mergeCells count="11">
    <mergeCell ref="E8:H8"/>
    <mergeCell ref="B35:D35"/>
    <mergeCell ref="C8:C9"/>
    <mergeCell ref="B1:D1"/>
    <mergeCell ref="B2:D2"/>
    <mergeCell ref="B3:D3"/>
    <mergeCell ref="B4:D4"/>
    <mergeCell ref="A6:D6"/>
    <mergeCell ref="A8:A9"/>
    <mergeCell ref="B8:B9"/>
    <mergeCell ref="D8:D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49"/>
  <sheetViews>
    <sheetView zoomScaleNormal="115" zoomScaleSheetLayoutView="100" workbookViewId="0">
      <selection activeCell="E16" sqref="E16"/>
    </sheetView>
  </sheetViews>
  <sheetFormatPr defaultRowHeight="15.75" x14ac:dyDescent="0.25"/>
  <cols>
    <col min="1" max="1" width="4.85546875" style="100" customWidth="1"/>
    <col min="2" max="2" width="36.85546875" style="100" customWidth="1"/>
    <col min="3" max="3" width="24.42578125" style="100" customWidth="1"/>
    <col min="4" max="4" width="5.85546875" style="100" customWidth="1"/>
    <col min="5" max="5" width="6.5703125" style="100" customWidth="1"/>
    <col min="6" max="6" width="12.140625" style="100" customWidth="1"/>
    <col min="7" max="7" width="6.28515625" style="100" customWidth="1"/>
    <col min="8" max="8" width="12.28515625" style="100" customWidth="1"/>
    <col min="9" max="9" width="10" style="100" customWidth="1"/>
    <col min="10" max="16384" width="9.140625" style="100"/>
  </cols>
  <sheetData>
    <row r="1" spans="1:8" x14ac:dyDescent="0.25">
      <c r="A1" s="97"/>
      <c r="B1" s="98"/>
      <c r="C1" s="99"/>
      <c r="D1" s="525" t="s">
        <v>387</v>
      </c>
      <c r="E1" s="525"/>
      <c r="F1" s="525"/>
      <c r="G1" s="525"/>
      <c r="H1" s="525"/>
    </row>
    <row r="2" spans="1:8" x14ac:dyDescent="0.25">
      <c r="A2" s="97"/>
      <c r="B2" s="98"/>
      <c r="C2" s="99"/>
      <c r="D2" s="525" t="s">
        <v>230</v>
      </c>
      <c r="E2" s="525"/>
      <c r="F2" s="525"/>
      <c r="G2" s="525"/>
      <c r="H2" s="525"/>
    </row>
    <row r="3" spans="1:8" ht="45" customHeight="1" x14ac:dyDescent="0.25">
      <c r="A3" s="97"/>
      <c r="B3" s="98"/>
      <c r="C3" s="99"/>
      <c r="D3" s="526" t="s">
        <v>419</v>
      </c>
      <c r="E3" s="526"/>
      <c r="F3" s="526"/>
      <c r="G3" s="526"/>
      <c r="H3" s="526"/>
    </row>
    <row r="4" spans="1:8" x14ac:dyDescent="0.25">
      <c r="A4" s="97"/>
      <c r="B4" s="98"/>
      <c r="C4" s="99"/>
      <c r="D4" s="525" t="s">
        <v>315</v>
      </c>
      <c r="E4" s="525"/>
      <c r="F4" s="525"/>
      <c r="G4" s="525"/>
      <c r="H4" s="525"/>
    </row>
    <row r="5" spans="1:8" x14ac:dyDescent="0.25">
      <c r="A5" s="97"/>
      <c r="B5" s="98"/>
      <c r="C5" s="99"/>
      <c r="D5" s="101"/>
      <c r="E5" s="101"/>
      <c r="F5" s="101"/>
      <c r="G5" s="101"/>
      <c r="H5" s="101"/>
    </row>
    <row r="6" spans="1:8" x14ac:dyDescent="0.25">
      <c r="A6" s="97"/>
      <c r="B6" s="98"/>
      <c r="C6" s="99"/>
      <c r="D6" s="99"/>
      <c r="E6" s="101"/>
      <c r="F6" s="102"/>
      <c r="G6" s="102"/>
      <c r="H6" s="99"/>
    </row>
    <row r="7" spans="1:8" x14ac:dyDescent="0.25">
      <c r="A7" s="97"/>
      <c r="B7" s="98"/>
      <c r="C7" s="99"/>
      <c r="D7" s="99"/>
      <c r="E7" s="101"/>
      <c r="F7" s="102"/>
      <c r="G7" s="102"/>
      <c r="H7" s="99"/>
    </row>
    <row r="8" spans="1:8" ht="12.75" customHeight="1" x14ac:dyDescent="0.25">
      <c r="A8" s="527" t="s">
        <v>461</v>
      </c>
      <c r="B8" s="527"/>
      <c r="C8" s="527"/>
      <c r="D8" s="527"/>
      <c r="E8" s="527"/>
      <c r="F8" s="527"/>
      <c r="G8" s="527"/>
      <c r="H8" s="527"/>
    </row>
    <row r="9" spans="1:8" ht="18.75" customHeight="1" x14ac:dyDescent="0.25">
      <c r="A9" s="528"/>
      <c r="B9" s="528"/>
      <c r="C9" s="528"/>
      <c r="D9" s="528"/>
      <c r="E9" s="528"/>
      <c r="F9" s="528"/>
      <c r="G9" s="528"/>
      <c r="H9" s="528"/>
    </row>
    <row r="10" spans="1:8" ht="18.75" customHeight="1" x14ac:dyDescent="0.25">
      <c r="A10" s="106"/>
      <c r="B10" s="106"/>
      <c r="C10" s="106"/>
      <c r="D10" s="106"/>
      <c r="E10" s="106"/>
      <c r="F10" s="106"/>
      <c r="G10" s="106"/>
      <c r="H10" s="106"/>
    </row>
    <row r="11" spans="1:8" ht="16.5" thickBot="1" x14ac:dyDescent="0.3">
      <c r="A11" s="107"/>
      <c r="B11" s="108"/>
      <c r="C11" s="108"/>
      <c r="D11" s="108"/>
      <c r="E11" s="109"/>
      <c r="F11" s="108"/>
      <c r="G11" s="108"/>
      <c r="H11" s="112" t="s">
        <v>77</v>
      </c>
    </row>
    <row r="12" spans="1:8" x14ac:dyDescent="0.25">
      <c r="A12" s="520" t="s">
        <v>105</v>
      </c>
      <c r="B12" s="518" t="s">
        <v>106</v>
      </c>
      <c r="C12" s="518" t="s">
        <v>107</v>
      </c>
      <c r="D12" s="524" t="s">
        <v>108</v>
      </c>
      <c r="E12" s="524"/>
      <c r="F12" s="524"/>
      <c r="G12" s="524"/>
      <c r="H12" s="522" t="s">
        <v>378</v>
      </c>
    </row>
    <row r="13" spans="1:8" ht="21" customHeight="1" thickBot="1" x14ac:dyDescent="0.3">
      <c r="A13" s="521"/>
      <c r="B13" s="519"/>
      <c r="C13" s="519"/>
      <c r="D13" s="110" t="s">
        <v>109</v>
      </c>
      <c r="E13" s="110" t="s">
        <v>110</v>
      </c>
      <c r="F13" s="111" t="s">
        <v>152</v>
      </c>
      <c r="G13" s="111" t="s">
        <v>153</v>
      </c>
      <c r="H13" s="523"/>
    </row>
    <row r="14" spans="1:8" ht="13.5" customHeight="1" x14ac:dyDescent="0.25">
      <c r="A14" s="529" t="s">
        <v>111</v>
      </c>
      <c r="B14" s="531" t="s">
        <v>325</v>
      </c>
      <c r="C14" s="128" t="s">
        <v>119</v>
      </c>
      <c r="D14" s="129"/>
      <c r="E14" s="129"/>
      <c r="F14" s="321" t="s">
        <v>242</v>
      </c>
      <c r="G14" s="129"/>
      <c r="H14" s="130">
        <f>H18</f>
        <v>2051.6999999999998</v>
      </c>
    </row>
    <row r="15" spans="1:8" ht="57" customHeight="1" thickBot="1" x14ac:dyDescent="0.3">
      <c r="A15" s="530"/>
      <c r="B15" s="532"/>
      <c r="C15" s="147" t="s">
        <v>216</v>
      </c>
      <c r="D15" s="143" t="s">
        <v>198</v>
      </c>
      <c r="E15" s="143" t="s">
        <v>113</v>
      </c>
      <c r="F15" s="144" t="s">
        <v>242</v>
      </c>
      <c r="G15" s="131" t="s">
        <v>159</v>
      </c>
      <c r="H15" s="329">
        <v>1940.7</v>
      </c>
    </row>
    <row r="16" spans="1:8" ht="70.5" customHeight="1" x14ac:dyDescent="0.25">
      <c r="A16" s="335" t="s">
        <v>112</v>
      </c>
      <c r="B16" s="323" t="s">
        <v>448</v>
      </c>
      <c r="C16" s="324" t="s">
        <v>216</v>
      </c>
      <c r="D16" s="325">
        <v>727</v>
      </c>
      <c r="E16" s="326" t="s">
        <v>314</v>
      </c>
      <c r="F16" s="327" t="s">
        <v>292</v>
      </c>
      <c r="G16" s="326" t="s">
        <v>159</v>
      </c>
      <c r="H16" s="330">
        <v>63</v>
      </c>
    </row>
    <row r="17" spans="1:8" ht="57.75" customHeight="1" x14ac:dyDescent="0.25">
      <c r="A17" s="335" t="s">
        <v>114</v>
      </c>
      <c r="B17" s="489" t="s">
        <v>486</v>
      </c>
      <c r="C17" s="324" t="s">
        <v>216</v>
      </c>
      <c r="D17" s="325">
        <v>727</v>
      </c>
      <c r="E17" s="326" t="s">
        <v>487</v>
      </c>
      <c r="F17" s="327" t="s">
        <v>452</v>
      </c>
      <c r="G17" s="326" t="s">
        <v>159</v>
      </c>
      <c r="H17" s="330">
        <v>48</v>
      </c>
    </row>
    <row r="18" spans="1:8" ht="16.5" thickBot="1" x14ac:dyDescent="0.3">
      <c r="A18" s="534" t="s">
        <v>115</v>
      </c>
      <c r="B18" s="535"/>
      <c r="C18" s="113"/>
      <c r="D18" s="114"/>
      <c r="E18" s="115"/>
      <c r="F18" s="114"/>
      <c r="G18" s="114"/>
      <c r="H18" s="328">
        <f>H15+H16+H17</f>
        <v>2051.6999999999998</v>
      </c>
    </row>
    <row r="19" spans="1:8" x14ac:dyDescent="0.25">
      <c r="H19" s="103"/>
    </row>
    <row r="20" spans="1:8" x14ac:dyDescent="0.25">
      <c r="B20" s="533"/>
      <c r="C20" s="533"/>
      <c r="F20" s="533"/>
      <c r="G20" s="533"/>
      <c r="H20" s="102"/>
    </row>
    <row r="21" spans="1:8" x14ac:dyDescent="0.25">
      <c r="B21" s="116"/>
      <c r="H21" s="102"/>
    </row>
    <row r="22" spans="1:8" x14ac:dyDescent="0.25">
      <c r="H22" s="102"/>
    </row>
    <row r="23" spans="1:8" x14ac:dyDescent="0.25">
      <c r="H23" s="102"/>
    </row>
    <row r="24" spans="1:8" x14ac:dyDescent="0.25">
      <c r="H24" s="102"/>
    </row>
    <row r="25" spans="1:8" x14ac:dyDescent="0.25">
      <c r="H25" s="103"/>
    </row>
    <row r="26" spans="1:8" x14ac:dyDescent="0.25">
      <c r="H26" s="103"/>
    </row>
    <row r="27" spans="1:8" x14ac:dyDescent="0.25">
      <c r="H27" s="103"/>
    </row>
    <row r="28" spans="1:8" x14ac:dyDescent="0.25">
      <c r="H28" s="103"/>
    </row>
    <row r="29" spans="1:8" x14ac:dyDescent="0.25">
      <c r="H29" s="103"/>
    </row>
    <row r="30" spans="1:8" x14ac:dyDescent="0.25">
      <c r="H30" s="103"/>
    </row>
    <row r="31" spans="1:8" x14ac:dyDescent="0.25">
      <c r="H31" s="103"/>
    </row>
    <row r="32" spans="1:8" x14ac:dyDescent="0.25">
      <c r="H32" s="103"/>
    </row>
    <row r="33" spans="8:8" x14ac:dyDescent="0.25">
      <c r="H33" s="103"/>
    </row>
    <row r="34" spans="8:8" x14ac:dyDescent="0.25">
      <c r="H34" s="103"/>
    </row>
    <row r="35" spans="8:8" x14ac:dyDescent="0.25">
      <c r="H35" s="103"/>
    </row>
    <row r="36" spans="8:8" x14ac:dyDescent="0.25">
      <c r="H36" s="103"/>
    </row>
    <row r="37" spans="8:8" x14ac:dyDescent="0.25">
      <c r="H37" s="103"/>
    </row>
    <row r="38" spans="8:8" x14ac:dyDescent="0.25">
      <c r="H38" s="103"/>
    </row>
    <row r="39" spans="8:8" x14ac:dyDescent="0.25">
      <c r="H39" s="103"/>
    </row>
    <row r="40" spans="8:8" x14ac:dyDescent="0.25">
      <c r="H40" s="103"/>
    </row>
    <row r="41" spans="8:8" x14ac:dyDescent="0.25">
      <c r="H41" s="103"/>
    </row>
    <row r="42" spans="8:8" x14ac:dyDescent="0.25">
      <c r="H42" s="103"/>
    </row>
    <row r="43" spans="8:8" x14ac:dyDescent="0.25">
      <c r="H43" s="103"/>
    </row>
    <row r="44" spans="8:8" x14ac:dyDescent="0.25">
      <c r="H44" s="103"/>
    </row>
    <row r="45" spans="8:8" x14ac:dyDescent="0.25">
      <c r="H45" s="103"/>
    </row>
    <row r="46" spans="8:8" x14ac:dyDescent="0.25">
      <c r="H46" s="103"/>
    </row>
    <row r="47" spans="8:8" x14ac:dyDescent="0.25">
      <c r="H47" s="103"/>
    </row>
    <row r="48" spans="8:8" x14ac:dyDescent="0.25">
      <c r="H48" s="103"/>
    </row>
    <row r="49" spans="8:8" x14ac:dyDescent="0.25">
      <c r="H49" s="103"/>
    </row>
  </sheetData>
  <sheetProtection autoFilter="0"/>
  <autoFilter ref="A14:H14"/>
  <mergeCells count="15">
    <mergeCell ref="A14:A15"/>
    <mergeCell ref="B14:B15"/>
    <mergeCell ref="B20:C20"/>
    <mergeCell ref="F20:G20"/>
    <mergeCell ref="A18:B18"/>
    <mergeCell ref="D1:H1"/>
    <mergeCell ref="D2:H2"/>
    <mergeCell ref="D3:H3"/>
    <mergeCell ref="D4:H4"/>
    <mergeCell ref="A8:H9"/>
    <mergeCell ref="C12:C13"/>
    <mergeCell ref="A12:A13"/>
    <mergeCell ref="B12:B13"/>
    <mergeCell ref="H12:H13"/>
    <mergeCell ref="D12:G12"/>
  </mergeCells>
  <phoneticPr fontId="0" type="noConversion"/>
  <printOptions horizontalCentered="1"/>
  <pageMargins left="0.86614173228346458" right="0.39370078740157483" top="0.78740157480314965" bottom="0.78740157480314965" header="0" footer="0"/>
  <pageSetup paperSize="9" scale="83" fitToHeight="0" orientation="portrait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прил№1 </vt:lpstr>
      <vt:lpstr>прил№2</vt:lpstr>
      <vt:lpstr>Прил №3</vt:lpstr>
      <vt:lpstr>Прил №4</vt:lpstr>
      <vt:lpstr>Прил №5</vt:lpstr>
      <vt:lpstr>Прил №6 </vt:lpstr>
      <vt:lpstr>прил №7</vt:lpstr>
      <vt:lpstr>прил №8</vt:lpstr>
      <vt:lpstr>прил№9</vt:lpstr>
      <vt:lpstr>прил№10</vt:lpstr>
      <vt:lpstr>Прил №11</vt:lpstr>
      <vt:lpstr>'Прил №3'!Заголовки_для_печати</vt:lpstr>
      <vt:lpstr>'Прил №4'!Заголовки_для_печати</vt:lpstr>
      <vt:lpstr>'Прил №5'!Заголовки_для_печати</vt:lpstr>
      <vt:lpstr>'Прил №6 '!Заголовки_для_печати</vt:lpstr>
      <vt:lpstr>прил№10!Заголовки_для_печати</vt:lpstr>
      <vt:lpstr>прил№9!Заголовки_для_печати</vt:lpstr>
      <vt:lpstr>'Прил №3'!Область_печати</vt:lpstr>
      <vt:lpstr>'Прил №4'!Область_печати</vt:lpstr>
      <vt:lpstr>'Прил №6 '!Область_печати</vt:lpstr>
      <vt:lpstr>'прил№1 '!Область_печати</vt:lpstr>
      <vt:lpstr>прил№2!Область_печати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Ирина</cp:lastModifiedBy>
  <cp:lastPrinted>2023-11-14T01:48:01Z</cp:lastPrinted>
  <dcterms:created xsi:type="dcterms:W3CDTF">2007-03-15T07:53:30Z</dcterms:created>
  <dcterms:modified xsi:type="dcterms:W3CDTF">2023-11-17T02:28:07Z</dcterms:modified>
</cp:coreProperties>
</file>